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98" activeTab="2"/>
  </bookViews>
  <sheets>
    <sheet name="整合范围" sheetId="1" r:id="rId1"/>
    <sheet name="2020.8.21" sheetId="2" r:id="rId2"/>
    <sheet name="9月调整" sheetId="3" r:id="rId3"/>
  </sheets>
  <definedNames>
    <definedName name="_xlnm.Print_Titles" localSheetId="0">'整合范围'!$1:$3</definedName>
    <definedName name="_xlnm.Print_Titles" localSheetId="1">'2020.8.21'!$1:$3</definedName>
  </definedNames>
  <calcPr fullCalcOnLoad="1"/>
</workbook>
</file>

<file path=xl/sharedStrings.xml><?xml version="1.0" encoding="utf-8"?>
<sst xmlns="http://schemas.openxmlformats.org/spreadsheetml/2006/main" count="484" uniqueCount="202">
  <si>
    <t xml:space="preserve"> 围场满族蒙古族自治县2020年纳入整合范围资金使用情况表(调整)</t>
  </si>
  <si>
    <t>截止日期：2020年5月19日</t>
  </si>
  <si>
    <t>单位：万元</t>
  </si>
  <si>
    <t>序号</t>
  </si>
  <si>
    <t>原资金名称</t>
  </si>
  <si>
    <t>级次</t>
  </si>
  <si>
    <t>文号</t>
  </si>
  <si>
    <t>金额</t>
  </si>
  <si>
    <t>原渠道
使用数</t>
  </si>
  <si>
    <t>实际整合使用数</t>
  </si>
  <si>
    <t>备注</t>
  </si>
  <si>
    <t>合          计</t>
  </si>
  <si>
    <t>一</t>
  </si>
  <si>
    <t>扶贫开发办小计</t>
  </si>
  <si>
    <t>提前下达2020年中央财政专项扶贫资金预算的通知(扶贫发展支出方向)</t>
  </si>
  <si>
    <t>中央</t>
  </si>
  <si>
    <t>冀财农【2019】137号</t>
  </si>
  <si>
    <t>关于提前下达2020年省级财政专项扶贫资金预算的通知（含扶贫工作成效考核奖励4887.6万）</t>
  </si>
  <si>
    <t>省级</t>
  </si>
  <si>
    <t>冀财农【2019】170号</t>
  </si>
  <si>
    <t>关于提前下达2020年省级财政扶贫专项资金（天津对口帮扶省级配套资金）预算的通知</t>
  </si>
  <si>
    <t>冀财农【2019】148号</t>
  </si>
  <si>
    <t>关于提前下达2020年省级财政扶贫专项资金预算的通知（其中深度贫困县补助10000万）</t>
  </si>
  <si>
    <t>冀财农【2019】149号</t>
  </si>
  <si>
    <t>关于下达2020年省级财政扶贫专项资金的通知</t>
  </si>
  <si>
    <t>冀财农【2020】18号</t>
  </si>
  <si>
    <t>2020年市级财政专项扶贫资金的通知</t>
  </si>
  <si>
    <t>市级</t>
  </si>
  <si>
    <t>承财农【2020】13号</t>
  </si>
  <si>
    <t>捐赠资金</t>
  </si>
  <si>
    <t>县级</t>
  </si>
  <si>
    <t>围财农【2020】4号</t>
  </si>
  <si>
    <t>二</t>
  </si>
  <si>
    <t>农业农村局小计</t>
  </si>
  <si>
    <t>提前下达2020年中央财政专项扶贫资金预算的通知(国有贫困农场扶贫支出方向红松洼牧场210万、卡伦后沟牧场260万)</t>
  </si>
  <si>
    <t>关于提前下达2020年农业生产发展资金的通知</t>
  </si>
  <si>
    <t>冀财农【2019】151号</t>
  </si>
  <si>
    <t>提前下达2020年中央农田建设补助资金的通知</t>
  </si>
  <si>
    <t>冀财农【2019】146号</t>
  </si>
  <si>
    <t>关于提前下达2020年中央农业资源及生态保护补助资金预算的通知</t>
  </si>
  <si>
    <t>冀财农【2019】153号</t>
  </si>
  <si>
    <t>关于提前下达2020年省级农业生产发展资金的通知</t>
  </si>
  <si>
    <t>冀财农【2019】168号</t>
  </si>
  <si>
    <t>关于提前下达2020年省级大气污染防治（农业资源及生态保护）专项转移支付预算的通知</t>
  </si>
  <si>
    <t>冀财农【2019】169号</t>
  </si>
  <si>
    <t>关于下达2020年省级农业生产发展资金的通知</t>
  </si>
  <si>
    <t>冀财农【2020】15号</t>
  </si>
  <si>
    <t>三</t>
  </si>
  <si>
    <t>林业和草原局小计</t>
  </si>
  <si>
    <t>关于提前下达2020年中央财政林业草原生态保护恢复资金预算指标的通知（贫困县安排数）</t>
  </si>
  <si>
    <t>冀财资环【2019】56号</t>
  </si>
  <si>
    <t>关于提前下达2020年中央财政林业改革发展资金预算指标的通知</t>
  </si>
  <si>
    <t>冀财资环【2019】61号</t>
  </si>
  <si>
    <t>关于提前下达2020年省级财政林业改革发展资金预算指标的通知</t>
  </si>
  <si>
    <t>冀财资环【2019】62号</t>
  </si>
  <si>
    <t>关于下达2020年省级财政林业改革发展资金（第二批）的通知</t>
  </si>
  <si>
    <t>冀财资环【2020】22号</t>
  </si>
  <si>
    <t>四</t>
  </si>
  <si>
    <t>水务局小计</t>
  </si>
  <si>
    <t>提前下达2020年中央水利发展资金预算的通知</t>
  </si>
  <si>
    <t>冀财农【2019】143号</t>
  </si>
  <si>
    <t>关于下达2020年省级水利发展资金的通知</t>
  </si>
  <si>
    <t>冀财农【2020】14号</t>
  </si>
  <si>
    <t>五</t>
  </si>
  <si>
    <t>财政局小计</t>
  </si>
  <si>
    <t>提前下达2020年中央农村综合改革转移支付预算的通知</t>
  </si>
  <si>
    <t>冀财农【2019】144号</t>
  </si>
  <si>
    <t>提前下达2020年产粮大县奖励资金预算的通知</t>
  </si>
  <si>
    <t>冀财建【2019】276号</t>
  </si>
  <si>
    <t>关于提前下达省级农村综合改革转移支付预算的通知</t>
  </si>
  <si>
    <t>冀财农【2019】147号</t>
  </si>
  <si>
    <t>关于下达2020年省级农村综合改革转移支付资金的通知</t>
  </si>
  <si>
    <t>冀财农【2020】26号</t>
  </si>
  <si>
    <t>六</t>
  </si>
  <si>
    <t>发改局小计</t>
  </si>
  <si>
    <t>提前下达2020年中央财政专项扶贫资金预算的通知(以工代赈支出方向)</t>
  </si>
  <si>
    <t>七</t>
  </si>
  <si>
    <t>民宗局小计</t>
  </si>
  <si>
    <t>提前下达2020年中央财政专项扶贫资金预算的通知(少数民族发展支出方向)</t>
  </si>
  <si>
    <t>八</t>
  </si>
  <si>
    <t>交通运输局小计</t>
  </si>
  <si>
    <t>关于提前下达2020年车辆购置税收入补助地方资金预算（第一批）的通知</t>
  </si>
  <si>
    <t>冀财建【2019】307号</t>
  </si>
  <si>
    <t>九</t>
  </si>
  <si>
    <t>文广局小计</t>
  </si>
  <si>
    <t>关于提前下达中央2020年旅游发展基金补助地方项目资金预算的通知</t>
  </si>
  <si>
    <t>冀财教【2019】109号</t>
  </si>
  <si>
    <t xml:space="preserve">    2020年度财政涉农资金统筹整合范围资金使用情况表</t>
  </si>
  <si>
    <t>编制单位：围场县财政局</t>
  </si>
  <si>
    <t>截止日期：2020年8月24日</t>
  </si>
  <si>
    <t>纳入范围金额</t>
  </si>
  <si>
    <t>合计</t>
  </si>
  <si>
    <t>1</t>
  </si>
  <si>
    <t>2020年中央财政专项扶贫资金预算的通知(扶贫发展支出方向)</t>
  </si>
  <si>
    <t>冀财农[2019]137号</t>
  </si>
  <si>
    <t>2</t>
  </si>
  <si>
    <t>2020年省级财政专项扶贫资金预算的通知（含扶贫工作成效考核奖励4887.6万）</t>
  </si>
  <si>
    <t>冀财农[2019]170号</t>
  </si>
  <si>
    <t>3</t>
  </si>
  <si>
    <t>2020年省级财政扶贫专项资金（天津对口帮扶省级配套资金）预算的通知</t>
  </si>
  <si>
    <t>冀财农[2019]148号</t>
  </si>
  <si>
    <t>4</t>
  </si>
  <si>
    <t>2020年省级财政扶贫专项资金预算的通知（深度贫困县补助10000万）</t>
  </si>
  <si>
    <t>冀财农[2019]149号</t>
  </si>
  <si>
    <t>5</t>
  </si>
  <si>
    <t>2020年省级财政扶贫专项资金的通知</t>
  </si>
  <si>
    <t>冀财农[2020]18号</t>
  </si>
  <si>
    <t>6</t>
  </si>
  <si>
    <t>承财农[2020]13号</t>
  </si>
  <si>
    <t>7</t>
  </si>
  <si>
    <t>捐赠资金(开滦集团）</t>
  </si>
  <si>
    <t>围财农[2020]4号</t>
  </si>
  <si>
    <t>8</t>
  </si>
  <si>
    <r>
      <t>2020年中央财政专项扶贫资金的通知</t>
    </r>
    <r>
      <rPr>
        <sz val="10"/>
        <rFont val="宋体"/>
        <family val="0"/>
      </rPr>
      <t>（扶贫发展3139、少数民族发展201、以工代赈91）</t>
    </r>
  </si>
  <si>
    <t>冀财农[2020]39号</t>
  </si>
  <si>
    <t>9</t>
  </si>
  <si>
    <r>
      <t>2020年中央财政专项扶贫资金（奖励部分）的通知</t>
    </r>
    <r>
      <rPr>
        <sz val="10"/>
        <rFont val="宋体"/>
        <family val="0"/>
      </rPr>
      <t>（脱贫攻坚成效考核奖励600、财政专项扶贫资金绩效评价奖励100</t>
    </r>
    <r>
      <rPr>
        <sz val="11"/>
        <rFont val="宋体"/>
        <family val="0"/>
      </rPr>
      <t>）</t>
    </r>
  </si>
  <si>
    <t>冀财农[2020]48号</t>
  </si>
  <si>
    <t>2020年中央财政专项扶贫资金预算的通知</t>
  </si>
  <si>
    <t>提前下达2020年农业生产发展资金的通知</t>
  </si>
  <si>
    <t>冀财农[2019]151号</t>
  </si>
  <si>
    <t>冀财农[2019]146号</t>
  </si>
  <si>
    <t>提前下达2020年中央农业资源及生态保护补助资金预算的通知</t>
  </si>
  <si>
    <t>冀财农[2019]153号</t>
  </si>
  <si>
    <t>提前下达2020年省级农业生产发展资金的通知</t>
  </si>
  <si>
    <t>冀财农[2019]168号</t>
  </si>
  <si>
    <r>
      <t>2020年省级大气污染防治</t>
    </r>
    <r>
      <rPr>
        <sz val="10"/>
        <rFont val="宋体"/>
        <family val="0"/>
      </rPr>
      <t>（农业资源及生态保护）</t>
    </r>
    <r>
      <rPr>
        <sz val="11"/>
        <rFont val="宋体"/>
        <family val="0"/>
      </rPr>
      <t xml:space="preserve">专项转移支付预算的通知
</t>
    </r>
  </si>
  <si>
    <t>冀财农[2019]169号</t>
  </si>
  <si>
    <t>冀财农[2020]15号</t>
  </si>
  <si>
    <t>关于调整2020年省级农业生产发展资金的通知</t>
  </si>
  <si>
    <t>冀财农[2020]45号</t>
  </si>
  <si>
    <t>2020年省级大气污染防治（农业资源及生态保护）专项资金的通知</t>
  </si>
  <si>
    <t>冀财农[2020]29号</t>
  </si>
  <si>
    <t>10</t>
  </si>
  <si>
    <t>关于下达2020年中央农业生产发展资金（第二批）的通知</t>
  </si>
  <si>
    <t>冀财农[2020]78号</t>
  </si>
  <si>
    <t>11</t>
  </si>
  <si>
    <t>2020年中央农业资源及生态保护补助资金（第二批）的通知</t>
  </si>
  <si>
    <t>冀财农[2020]81号</t>
  </si>
  <si>
    <t xml:space="preserve">2020年中央财政林业草原生态保护恢复资金预算指标的通知（贫困县安排数）
</t>
  </si>
  <si>
    <t>冀财资环[2019]56号</t>
  </si>
  <si>
    <t xml:space="preserve">2020年中央财政林业改革发展资金预算指标的通知
</t>
  </si>
  <si>
    <t>冀财资环[2019]61号</t>
  </si>
  <si>
    <t xml:space="preserve">2020年省级财政林业改革发展资金预算指标的通知
</t>
  </si>
  <si>
    <t>冀财资环[2019]62号</t>
  </si>
  <si>
    <t>2020年省级财政林业改革发展资金（第二批）的通知</t>
  </si>
  <si>
    <t>冀财资环[2020]22号</t>
  </si>
  <si>
    <t xml:space="preserve">2020年中央财政林业草原生态保护恢复资金的通知（草原生态修复治理）
</t>
  </si>
  <si>
    <t>冀财资环[2020]54号</t>
  </si>
  <si>
    <t xml:space="preserve">2020年中央财政林业改革发展资金的通知（贫困县安排数）
</t>
  </si>
  <si>
    <t>冀财资环[2020]56号</t>
  </si>
  <si>
    <t>冀财农[2019]143号</t>
  </si>
  <si>
    <t>提前下达2020年省级水利发展资金的通知</t>
  </si>
  <si>
    <t>冀财农[2019]177号</t>
  </si>
  <si>
    <t>下达2020年省级水利发展资金的通知</t>
  </si>
  <si>
    <t>冀财农[2020]14号</t>
  </si>
  <si>
    <t>2020年中央水利发展资金预算的通知</t>
  </si>
  <si>
    <t>冀财农[2020]70号</t>
  </si>
  <si>
    <t>2020年农村饮水安全巩固提升工程专项中央基建投资预算</t>
  </si>
  <si>
    <t>冀财建[2020]25号</t>
  </si>
  <si>
    <r>
      <t>2020年水生态治理等其他水利工程专项（第一批）中央基建投资预算</t>
    </r>
    <r>
      <rPr>
        <sz val="10"/>
        <rFont val="宋体"/>
        <family val="0"/>
      </rPr>
      <t>（钓鱼台水库除险加固工程872万、坡耕地1950万）</t>
    </r>
  </si>
  <si>
    <t>冀财建[2020]93号</t>
  </si>
  <si>
    <t>2020年中央财政专项扶贫资金预算(以工代赈支出方向)</t>
  </si>
  <si>
    <t>2020年以工代赈示范工程第一批中央基建投资预算（拨款）</t>
  </si>
  <si>
    <t>冀财建[2020]68号</t>
  </si>
  <si>
    <t>2020年中央财政专项扶贫资金的通知（扶贫发展3139、少数民族发展201、以工代赈91）</t>
  </si>
  <si>
    <t>2020年中央财政专项扶贫资金预算(少数民族发展支出方向)</t>
  </si>
  <si>
    <t>2020年中央财政专项扶贫资金的通知</t>
  </si>
  <si>
    <t xml:space="preserve">2020年车辆购置税收入补助地方资金预算（第一批）的通知
</t>
  </si>
  <si>
    <t>冀财建[2019]307号</t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</si>
  <si>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20年农村扶贫公路第一批中央基建投资预算（拨款）的通知</t>
    </r>
  </si>
  <si>
    <t>冀财建[2020]27号</t>
  </si>
  <si>
    <t>冀财农[2019]144号</t>
  </si>
  <si>
    <t>2020年产粮大县奖励资金预算的通知</t>
  </si>
  <si>
    <t>冀财建[2019]276号</t>
  </si>
  <si>
    <t>冀财建[2020]131号</t>
  </si>
  <si>
    <t>冀财农[2019]147号</t>
  </si>
  <si>
    <t>冀财农[2020]26号</t>
  </si>
  <si>
    <t>关于调整2020年中央农村综合改革转移支付预算的通知</t>
  </si>
  <si>
    <t>冀财农[2020]84号</t>
  </si>
  <si>
    <t>冀财农[2020]85号</t>
  </si>
  <si>
    <t xml:space="preserve">中央2020年旅游发展基金补助地方项目资金预算的通知
</t>
  </si>
  <si>
    <t>冀财教[2019]109号</t>
  </si>
  <si>
    <t>环保局小计</t>
  </si>
  <si>
    <t>关于下达2020年中央农村环境整治资金（第二批）的通知</t>
  </si>
  <si>
    <t>冀财资环[2020]23号</t>
  </si>
  <si>
    <t>住建局小计</t>
  </si>
  <si>
    <t>提前下达2020年中央财政农村危房改造补助资金预算的通知</t>
  </si>
  <si>
    <t>冀财社[2019]98号</t>
  </si>
  <si>
    <t>关于下达2020年中央财政农村危房改造补助资金预算的通知</t>
  </si>
  <si>
    <t>冀财社[2020]77号</t>
  </si>
  <si>
    <t>提前下达2020年省级财政农村危房改造补助资金预算的通知</t>
  </si>
  <si>
    <t>冀财社[2019]108号</t>
  </si>
  <si>
    <t>关于下达2020年省级财政农村危房改造补助资金预算的通知</t>
  </si>
  <si>
    <t>冀财社[2020]10号</t>
  </si>
  <si>
    <t>关于调整下达2020年省级财政农村危房改造补助资金的通知</t>
  </si>
  <si>
    <t>冀财社[2020]98号</t>
  </si>
  <si>
    <t>截止日期：2020年 月 日</t>
  </si>
  <si>
    <t>关于调整2020年中央农村环境整治资金的通知</t>
  </si>
  <si>
    <t>承财资环【2020】13号</t>
  </si>
  <si>
    <t>关于下达2020年中央农村环境整治资金的通知</t>
  </si>
  <si>
    <t>承财资环【2020】2号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</si>
</sst>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9"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2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169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vertical="center"/>
    </xf>
    <xf numFmtId="49" fontId="49" fillId="0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176" fontId="54" fillId="0" borderId="0" xfId="0" applyNumberFormat="1" applyFont="1" applyFill="1" applyAlignment="1">
      <alignment horizontal="right" vertical="center" wrapText="1"/>
    </xf>
    <xf numFmtId="176" fontId="49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55" fillId="0" borderId="0" xfId="0" applyNumberFormat="1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left" vertical="center" wrapText="1"/>
    </xf>
    <xf numFmtId="176" fontId="55" fillId="0" borderId="0" xfId="0" applyNumberFormat="1" applyFont="1" applyFill="1" applyAlignment="1">
      <alignment horizontal="right" vertical="center" wrapText="1"/>
    </xf>
    <xf numFmtId="49" fontId="50" fillId="0" borderId="0" xfId="0" applyNumberFormat="1" applyFont="1" applyFill="1" applyAlignment="1">
      <alignment horizontal="left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3" fontId="54" fillId="0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right" vertical="center" wrapText="1"/>
    </xf>
    <xf numFmtId="43" fontId="52" fillId="0" borderId="9" xfId="0" applyNumberFormat="1" applyFont="1" applyFill="1" applyBorder="1" applyAlignment="1">
      <alignment horizontal="center" vertical="center" wrapText="1"/>
    </xf>
    <xf numFmtId="31" fontId="52" fillId="0" borderId="11" xfId="0" applyNumberFormat="1" applyFont="1" applyFill="1" applyBorder="1" applyAlignment="1">
      <alignment horizontal="center" vertical="center" wrapText="1"/>
    </xf>
    <xf numFmtId="31" fontId="52" fillId="0" borderId="12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51" fillId="0" borderId="9" xfId="0" applyNumberFormat="1" applyFont="1" applyFill="1" applyBorder="1" applyAlignment="1">
      <alignment horizontal="left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31" fontId="51" fillId="0" borderId="9" xfId="0" applyNumberFormat="1" applyFont="1" applyFill="1" applyBorder="1" applyAlignment="1">
      <alignment horizontal="left" vertical="center" wrapText="1"/>
    </xf>
    <xf numFmtId="31" fontId="51" fillId="0" borderId="12" xfId="0" applyNumberFormat="1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vertical="center" wrapText="1"/>
    </xf>
    <xf numFmtId="31" fontId="5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 applyProtection="1">
      <alignment horizontal="right" vertical="center" wrapText="1"/>
      <protection locked="0"/>
    </xf>
    <xf numFmtId="43" fontId="5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1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49" fontId="53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right" vertical="center" wrapText="1"/>
    </xf>
    <xf numFmtId="176" fontId="49" fillId="0" borderId="9" xfId="0" applyNumberFormat="1" applyFont="1" applyFill="1" applyBorder="1" applyAlignment="1">
      <alignment horizontal="righ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vertical="center" wrapText="1"/>
    </xf>
    <xf numFmtId="43" fontId="5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43" fontId="49" fillId="0" borderId="0" xfId="0" applyNumberFormat="1" applyFont="1" applyFill="1" applyAlignment="1">
      <alignment horizontal="right" vertical="center" wrapText="1"/>
    </xf>
    <xf numFmtId="49" fontId="49" fillId="0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3" fontId="49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58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right" vertical="center" wrapText="1"/>
    </xf>
    <xf numFmtId="43" fontId="53" fillId="0" borderId="0" xfId="0" applyNumberFormat="1" applyFont="1" applyFill="1" applyAlignment="1">
      <alignment horizontal="right" vertical="center" wrapText="1"/>
    </xf>
    <xf numFmtId="43" fontId="53" fillId="0" borderId="0" xfId="0" applyNumberFormat="1" applyFont="1" applyFill="1" applyAlignment="1">
      <alignment horizontal="right" vertical="center" wrapText="1"/>
    </xf>
    <xf numFmtId="49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43" fontId="54" fillId="0" borderId="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3" fontId="50" fillId="0" borderId="9" xfId="0" applyNumberFormat="1" applyFont="1" applyFill="1" applyBorder="1" applyAlignment="1">
      <alignment horizontal="right" vertical="center" wrapText="1"/>
    </xf>
    <xf numFmtId="43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53" fillId="0" borderId="9" xfId="0" applyNumberFormat="1" applyFont="1" applyFill="1" applyBorder="1" applyAlignment="1">
      <alignment horizontal="left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43" fontId="53" fillId="0" borderId="9" xfId="0" applyNumberFormat="1" applyFont="1" applyFill="1" applyBorder="1" applyAlignment="1">
      <alignment horizontal="right" vertical="center" wrapText="1"/>
    </xf>
    <xf numFmtId="43" fontId="53" fillId="0" borderId="9" xfId="0" applyNumberFormat="1" applyFont="1" applyFill="1" applyBorder="1" applyAlignment="1">
      <alignment horizontal="right" vertical="center" wrapText="1"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3" fontId="4" fillId="0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>
      <alignment horizontal="right" vertical="center" wrapText="1"/>
    </xf>
    <xf numFmtId="43" fontId="53" fillId="0" borderId="9" xfId="0" applyNumberFormat="1" applyFont="1" applyFill="1" applyBorder="1" applyAlignment="1">
      <alignment horizontal="righ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3" fontId="53" fillId="0" borderId="9" xfId="0" applyNumberFormat="1" applyFont="1" applyFill="1" applyBorder="1" applyAlignment="1">
      <alignment horizontal="righ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31" fontId="53" fillId="0" borderId="9" xfId="0" applyNumberFormat="1" applyFont="1" applyFill="1" applyBorder="1" applyAlignment="1">
      <alignment horizontal="left" vertical="center" wrapText="1"/>
    </xf>
    <xf numFmtId="31" fontId="53" fillId="0" borderId="9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43" fontId="53" fillId="0" borderId="9" xfId="0" applyNumberFormat="1" applyFont="1" applyFill="1" applyBorder="1" applyAlignment="1">
      <alignment horizontal="right" vertical="center" wrapText="1"/>
    </xf>
    <xf numFmtId="31" fontId="53" fillId="0" borderId="12" xfId="0" applyNumberFormat="1" applyFont="1" applyFill="1" applyBorder="1" applyAlignment="1">
      <alignment horizontal="left" vertical="center" wrapText="1"/>
    </xf>
    <xf numFmtId="14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3" fontId="53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43" fontId="53" fillId="0" borderId="14" xfId="0" applyNumberFormat="1" applyFont="1" applyFill="1" applyBorder="1" applyAlignment="1">
      <alignment horizontal="right" vertical="center" wrapText="1"/>
    </xf>
    <xf numFmtId="43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53" fillId="0" borderId="14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right" vertical="center"/>
    </xf>
    <xf numFmtId="43" fontId="53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4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9" xfId="0" applyNumberFormat="1" applyFont="1" applyFill="1" applyBorder="1" applyAlignment="1">
      <alignment horizontal="right" vertical="center" wrapText="1"/>
    </xf>
    <xf numFmtId="43" fontId="4" fillId="0" borderId="9" xfId="0" applyNumberFormat="1" applyFont="1" applyFill="1" applyBorder="1" applyAlignment="1">
      <alignment horizontal="right" vertical="center"/>
    </xf>
    <xf numFmtId="43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>
      <alignment vertical="center" wrapText="1"/>
    </xf>
    <xf numFmtId="43" fontId="53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43" fontId="53" fillId="0" borderId="9" xfId="64" applyNumberFormat="1" applyFont="1" applyFill="1" applyBorder="1" applyAlignment="1">
      <alignment horizontal="right" vertical="center" wrapText="1"/>
      <protection/>
    </xf>
    <xf numFmtId="49" fontId="53" fillId="0" borderId="9" xfId="64" applyNumberFormat="1" applyFont="1" applyFill="1" applyBorder="1" applyAlignment="1">
      <alignment horizontal="center" vertical="center" wrapText="1"/>
      <protection/>
    </xf>
    <xf numFmtId="43" fontId="53" fillId="0" borderId="9" xfId="0" applyNumberFormat="1" applyFont="1" applyFill="1" applyBorder="1" applyAlignment="1">
      <alignment horizontal="righ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horizontal="right" vertical="center" wrapText="1"/>
    </xf>
    <xf numFmtId="176" fontId="4" fillId="0" borderId="9" xfId="0" applyNumberFormat="1" applyFont="1" applyFill="1" applyBorder="1" applyAlignment="1">
      <alignment horizontal="right" vertical="center"/>
    </xf>
    <xf numFmtId="14" fontId="50" fillId="0" borderId="11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3" fontId="4" fillId="0" borderId="9" xfId="0" applyNumberFormat="1" applyFont="1" applyFill="1" applyBorder="1" applyAlignment="1">
      <alignment horizontal="right" vertical="center" wrapText="1"/>
    </xf>
    <xf numFmtId="49" fontId="53" fillId="0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5.875" style="83" customWidth="1"/>
    <col min="2" max="2" width="16.50390625" style="84" customWidth="1"/>
    <col min="3" max="3" width="6.25390625" style="85" customWidth="1"/>
    <col min="4" max="4" width="13.50390625" style="86" customWidth="1"/>
    <col min="5" max="5" width="11.375" style="87" customWidth="1"/>
    <col min="6" max="6" width="11.25390625" style="87" customWidth="1"/>
    <col min="7" max="7" width="11.75390625" style="87" customWidth="1"/>
    <col min="8" max="8" width="6.625" style="74" customWidth="1"/>
    <col min="9" max="242" width="9.00390625" style="82" customWidth="1"/>
    <col min="243" max="16384" width="9.00390625" style="88" customWidth="1"/>
  </cols>
  <sheetData>
    <row r="1" spans="1:8" s="72" customFormat="1" ht="36" customHeight="1">
      <c r="A1" s="89" t="s">
        <v>0</v>
      </c>
      <c r="B1" s="89"/>
      <c r="C1" s="89"/>
      <c r="D1" s="89"/>
      <c r="E1" s="89"/>
      <c r="F1" s="89"/>
      <c r="G1" s="89"/>
      <c r="H1" s="89"/>
    </row>
    <row r="2" spans="1:256" s="73" customFormat="1" ht="22.5" customHeight="1">
      <c r="A2" s="90"/>
      <c r="B2" s="90"/>
      <c r="C2" s="91"/>
      <c r="D2" s="92" t="s">
        <v>1</v>
      </c>
      <c r="E2" s="93"/>
      <c r="F2" s="94"/>
      <c r="G2" s="95" t="s">
        <v>2</v>
      </c>
      <c r="H2" s="95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spans="1:253" s="74" customFormat="1" ht="48" customHeight="1">
      <c r="A3" s="96" t="s">
        <v>3</v>
      </c>
      <c r="B3" s="97" t="s">
        <v>4</v>
      </c>
      <c r="C3" s="97" t="s">
        <v>5</v>
      </c>
      <c r="D3" s="97" t="s">
        <v>6</v>
      </c>
      <c r="E3" s="98" t="s">
        <v>7</v>
      </c>
      <c r="F3" s="98" t="s">
        <v>8</v>
      </c>
      <c r="G3" s="98" t="s">
        <v>9</v>
      </c>
      <c r="H3" s="97" t="s">
        <v>10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</row>
    <row r="4" spans="1:8" s="75" customFormat="1" ht="39" customHeight="1">
      <c r="A4" s="99" t="s">
        <v>11</v>
      </c>
      <c r="B4" s="100"/>
      <c r="C4" s="100"/>
      <c r="D4" s="101"/>
      <c r="E4" s="102">
        <f aca="true" t="shared" si="0" ref="E4:G4">E5+E13+E21+E26+E29+E34+E36+E38+E40</f>
        <v>78333.64</v>
      </c>
      <c r="F4" s="102">
        <f t="shared" si="0"/>
        <v>24322.53</v>
      </c>
      <c r="G4" s="102">
        <f t="shared" si="0"/>
        <v>54011.11</v>
      </c>
      <c r="H4" s="103"/>
    </row>
    <row r="5" spans="1:8" s="75" customFormat="1" ht="33" customHeight="1">
      <c r="A5" s="104" t="s">
        <v>12</v>
      </c>
      <c r="B5" s="105" t="s">
        <v>13</v>
      </c>
      <c r="C5" s="106"/>
      <c r="D5" s="107"/>
      <c r="E5" s="102">
        <f aca="true" t="shared" si="1" ref="E5:G5">SUM(E6:E12)</f>
        <v>48284</v>
      </c>
      <c r="F5" s="103">
        <f t="shared" si="1"/>
        <v>2274.89</v>
      </c>
      <c r="G5" s="102">
        <f t="shared" si="1"/>
        <v>46009.11</v>
      </c>
      <c r="H5" s="103"/>
    </row>
    <row r="6" spans="1:253" s="76" customFormat="1" ht="54.75" customHeight="1">
      <c r="A6" s="108">
        <v>1</v>
      </c>
      <c r="B6" s="109" t="s">
        <v>14</v>
      </c>
      <c r="C6" s="110" t="s">
        <v>15</v>
      </c>
      <c r="D6" s="109" t="s">
        <v>16</v>
      </c>
      <c r="E6" s="111">
        <v>7225</v>
      </c>
      <c r="F6" s="111"/>
      <c r="G6" s="112">
        <v>7225</v>
      </c>
      <c r="H6" s="11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</row>
    <row r="7" spans="1:253" s="77" customFormat="1" ht="66.75" customHeight="1">
      <c r="A7" s="108">
        <v>2</v>
      </c>
      <c r="B7" s="114" t="s">
        <v>17</v>
      </c>
      <c r="C7" s="115" t="s">
        <v>18</v>
      </c>
      <c r="D7" s="114" t="s">
        <v>19</v>
      </c>
      <c r="E7" s="116">
        <v>14654</v>
      </c>
      <c r="F7" s="111">
        <v>2274.89</v>
      </c>
      <c r="G7" s="116">
        <v>12379.11</v>
      </c>
      <c r="H7" s="115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</row>
    <row r="8" spans="1:253" s="77" customFormat="1" ht="66" customHeight="1">
      <c r="A8" s="108">
        <v>3</v>
      </c>
      <c r="B8" s="114" t="s">
        <v>20</v>
      </c>
      <c r="C8" s="115" t="s">
        <v>18</v>
      </c>
      <c r="D8" s="114" t="s">
        <v>21</v>
      </c>
      <c r="E8" s="117">
        <v>1000</v>
      </c>
      <c r="F8" s="118"/>
      <c r="G8" s="117">
        <v>1000</v>
      </c>
      <c r="H8" s="119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</row>
    <row r="9" spans="1:253" s="78" customFormat="1" ht="78" customHeight="1">
      <c r="A9" s="108">
        <v>4</v>
      </c>
      <c r="B9" s="114" t="s">
        <v>22</v>
      </c>
      <c r="C9" s="115" t="s">
        <v>18</v>
      </c>
      <c r="D9" s="114" t="s">
        <v>23</v>
      </c>
      <c r="E9" s="117">
        <v>21277</v>
      </c>
      <c r="F9" s="120"/>
      <c r="G9" s="117">
        <v>21277</v>
      </c>
      <c r="H9" s="121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</row>
    <row r="10" spans="1:253" s="78" customFormat="1" ht="51.75" customHeight="1">
      <c r="A10" s="108">
        <v>5</v>
      </c>
      <c r="B10" s="122" t="s">
        <v>24</v>
      </c>
      <c r="C10" s="115" t="s">
        <v>18</v>
      </c>
      <c r="D10" s="114" t="s">
        <v>25</v>
      </c>
      <c r="E10" s="123">
        <v>1728</v>
      </c>
      <c r="F10" s="120"/>
      <c r="G10" s="117">
        <v>1728</v>
      </c>
      <c r="H10" s="121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</row>
    <row r="11" spans="1:242" s="79" customFormat="1" ht="39.75" customHeight="1">
      <c r="A11" s="108">
        <v>6</v>
      </c>
      <c r="B11" s="124" t="s">
        <v>26</v>
      </c>
      <c r="C11" s="125" t="s">
        <v>27</v>
      </c>
      <c r="D11" s="126" t="s">
        <v>28</v>
      </c>
      <c r="E11" s="127">
        <v>400</v>
      </c>
      <c r="F11" s="127"/>
      <c r="G11" s="117">
        <v>400</v>
      </c>
      <c r="H11" s="121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</row>
    <row r="12" spans="1:242" s="79" customFormat="1" ht="30.75" customHeight="1">
      <c r="A12" s="108">
        <v>7</v>
      </c>
      <c r="B12" s="128" t="s">
        <v>29</v>
      </c>
      <c r="C12" s="125" t="s">
        <v>30</v>
      </c>
      <c r="D12" s="129" t="s">
        <v>31</v>
      </c>
      <c r="E12" s="127">
        <v>2000</v>
      </c>
      <c r="F12" s="127"/>
      <c r="G12" s="123">
        <v>2000</v>
      </c>
      <c r="H12" s="121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</row>
    <row r="13" spans="1:8" s="75" customFormat="1" ht="33" customHeight="1">
      <c r="A13" s="104" t="s">
        <v>32</v>
      </c>
      <c r="B13" s="105" t="s">
        <v>33</v>
      </c>
      <c r="C13" s="106"/>
      <c r="D13" s="107"/>
      <c r="E13" s="102">
        <f aca="true" t="shared" si="2" ref="E13:G13">SUM(E14:E20)</f>
        <v>10233.41</v>
      </c>
      <c r="F13" s="102">
        <f t="shared" si="2"/>
        <v>10233.41</v>
      </c>
      <c r="G13" s="102">
        <f t="shared" si="2"/>
        <v>0</v>
      </c>
      <c r="H13" s="103"/>
    </row>
    <row r="14" spans="1:253" s="77" customFormat="1" ht="82.5" customHeight="1">
      <c r="A14" s="130">
        <v>1</v>
      </c>
      <c r="B14" s="109" t="s">
        <v>34</v>
      </c>
      <c r="C14" s="110" t="s">
        <v>15</v>
      </c>
      <c r="D14" s="109" t="s">
        <v>16</v>
      </c>
      <c r="E14" s="111">
        <v>470</v>
      </c>
      <c r="F14" s="111">
        <v>470</v>
      </c>
      <c r="G14" s="111"/>
      <c r="H14" s="119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</row>
    <row r="15" spans="1:253" s="77" customFormat="1" ht="46.5" customHeight="1">
      <c r="A15" s="130">
        <v>2</v>
      </c>
      <c r="B15" s="109" t="s">
        <v>35</v>
      </c>
      <c r="C15" s="110" t="s">
        <v>15</v>
      </c>
      <c r="D15" s="109" t="s">
        <v>36</v>
      </c>
      <c r="E15" s="116">
        <v>5577</v>
      </c>
      <c r="F15" s="116">
        <v>5577</v>
      </c>
      <c r="G15" s="131"/>
      <c r="H15" s="132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</row>
    <row r="16" spans="1:253" s="77" customFormat="1" ht="60" customHeight="1">
      <c r="A16" s="130">
        <v>3</v>
      </c>
      <c r="B16" s="109" t="s">
        <v>37</v>
      </c>
      <c r="C16" s="110" t="s">
        <v>15</v>
      </c>
      <c r="D16" s="109" t="s">
        <v>38</v>
      </c>
      <c r="E16" s="116">
        <v>2375</v>
      </c>
      <c r="F16" s="131">
        <v>2375</v>
      </c>
      <c r="H16" s="119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</row>
    <row r="17" spans="1:253" s="77" customFormat="1" ht="66" customHeight="1">
      <c r="A17" s="130">
        <v>4</v>
      </c>
      <c r="B17" s="109" t="s">
        <v>39</v>
      </c>
      <c r="C17" s="110" t="s">
        <v>15</v>
      </c>
      <c r="D17" s="109" t="s">
        <v>40</v>
      </c>
      <c r="E17" s="117">
        <v>1068</v>
      </c>
      <c r="F17" s="131">
        <v>1068</v>
      </c>
      <c r="G17" s="133"/>
      <c r="H17" s="132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</row>
    <row r="18" spans="1:253" s="78" customFormat="1" ht="51.75" customHeight="1">
      <c r="A18" s="130">
        <v>5</v>
      </c>
      <c r="B18" s="109" t="s">
        <v>41</v>
      </c>
      <c r="C18" s="115" t="s">
        <v>18</v>
      </c>
      <c r="D18" s="109" t="s">
        <v>42</v>
      </c>
      <c r="E18" s="117">
        <v>284</v>
      </c>
      <c r="F18" s="134">
        <v>284</v>
      </c>
      <c r="G18" s="135"/>
      <c r="H18" s="136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</row>
    <row r="19" spans="1:253" s="78" customFormat="1" ht="66" customHeight="1">
      <c r="A19" s="130">
        <v>6</v>
      </c>
      <c r="B19" s="109" t="s">
        <v>43</v>
      </c>
      <c r="C19" s="115" t="s">
        <v>18</v>
      </c>
      <c r="D19" s="109" t="s">
        <v>44</v>
      </c>
      <c r="E19" s="137">
        <v>250</v>
      </c>
      <c r="F19" s="138">
        <v>250</v>
      </c>
      <c r="G19" s="131"/>
      <c r="H19" s="121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</row>
    <row r="20" spans="1:253" s="78" customFormat="1" ht="60" customHeight="1">
      <c r="A20" s="130">
        <v>7</v>
      </c>
      <c r="B20" s="109" t="s">
        <v>45</v>
      </c>
      <c r="C20" s="115" t="s">
        <v>18</v>
      </c>
      <c r="D20" s="109" t="s">
        <v>46</v>
      </c>
      <c r="E20" s="137">
        <v>209.41</v>
      </c>
      <c r="F20" s="138">
        <v>209.41</v>
      </c>
      <c r="G20" s="131"/>
      <c r="H20" s="121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</row>
    <row r="21" spans="1:8" s="75" customFormat="1" ht="33" customHeight="1">
      <c r="A21" s="104" t="s">
        <v>47</v>
      </c>
      <c r="B21" s="105" t="s">
        <v>48</v>
      </c>
      <c r="C21" s="106"/>
      <c r="D21" s="107"/>
      <c r="E21" s="102">
        <f aca="true" t="shared" si="3" ref="E21:G21">SUM(E22:E25)</f>
        <v>7073.23</v>
      </c>
      <c r="F21" s="102">
        <f t="shared" si="3"/>
        <v>7073.23</v>
      </c>
      <c r="G21" s="102">
        <f t="shared" si="3"/>
        <v>0</v>
      </c>
      <c r="H21" s="103"/>
    </row>
    <row r="22" spans="1:253" s="77" customFormat="1" ht="69" customHeight="1">
      <c r="A22" s="130">
        <v>1</v>
      </c>
      <c r="B22" s="139" t="s">
        <v>49</v>
      </c>
      <c r="C22" s="110" t="s">
        <v>15</v>
      </c>
      <c r="D22" s="109" t="s">
        <v>50</v>
      </c>
      <c r="E22" s="140">
        <v>805</v>
      </c>
      <c r="F22" s="141">
        <v>805</v>
      </c>
      <c r="G22" s="140"/>
      <c r="H22" s="119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</row>
    <row r="23" spans="1:253" s="78" customFormat="1" ht="55.5" customHeight="1">
      <c r="A23" s="130">
        <v>2</v>
      </c>
      <c r="B23" s="139" t="s">
        <v>51</v>
      </c>
      <c r="C23" s="110" t="s">
        <v>15</v>
      </c>
      <c r="D23" s="109" t="s">
        <v>52</v>
      </c>
      <c r="E23" s="140">
        <v>6093.23</v>
      </c>
      <c r="F23" s="140">
        <v>6093.23</v>
      </c>
      <c r="G23" s="142"/>
      <c r="H23" s="121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</row>
    <row r="24" spans="1:253" s="77" customFormat="1" ht="54.75" customHeight="1">
      <c r="A24" s="130">
        <v>3</v>
      </c>
      <c r="B24" s="139" t="s">
        <v>53</v>
      </c>
      <c r="C24" s="115" t="s">
        <v>18</v>
      </c>
      <c r="D24" s="109" t="s">
        <v>54</v>
      </c>
      <c r="E24" s="140">
        <v>75</v>
      </c>
      <c r="F24" s="140">
        <v>75</v>
      </c>
      <c r="G24" s="140"/>
      <c r="H24" s="119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</row>
    <row r="25" spans="1:253" s="79" customFormat="1" ht="45.75" customHeight="1">
      <c r="A25" s="130">
        <v>4</v>
      </c>
      <c r="B25" s="143" t="s">
        <v>55</v>
      </c>
      <c r="C25" s="115" t="s">
        <v>18</v>
      </c>
      <c r="D25" s="144" t="s">
        <v>56</v>
      </c>
      <c r="E25" s="138">
        <v>100</v>
      </c>
      <c r="F25" s="138">
        <v>100</v>
      </c>
      <c r="G25" s="145"/>
      <c r="H25" s="146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</row>
    <row r="26" spans="1:8" s="75" customFormat="1" ht="33" customHeight="1">
      <c r="A26" s="104" t="s">
        <v>57</v>
      </c>
      <c r="B26" s="105" t="s">
        <v>58</v>
      </c>
      <c r="C26" s="106"/>
      <c r="D26" s="107"/>
      <c r="E26" s="102">
        <f aca="true" t="shared" si="4" ref="E26:G26">SUM(E27:E28)</f>
        <v>2432</v>
      </c>
      <c r="F26" s="102">
        <f t="shared" si="4"/>
        <v>2432</v>
      </c>
      <c r="G26" s="102">
        <f t="shared" si="4"/>
        <v>0</v>
      </c>
      <c r="H26" s="103"/>
    </row>
    <row r="27" spans="1:253" s="77" customFormat="1" ht="42" customHeight="1">
      <c r="A27" s="147">
        <v>1</v>
      </c>
      <c r="B27" s="139" t="s">
        <v>59</v>
      </c>
      <c r="C27" s="110" t="s">
        <v>15</v>
      </c>
      <c r="D27" s="109" t="s">
        <v>60</v>
      </c>
      <c r="E27" s="116">
        <v>2382</v>
      </c>
      <c r="F27" s="148">
        <v>2382</v>
      </c>
      <c r="G27" s="148">
        <v>0</v>
      </c>
      <c r="H27" s="149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</row>
    <row r="28" spans="1:242" s="80" customFormat="1" ht="42.75" customHeight="1">
      <c r="A28" s="147">
        <v>2</v>
      </c>
      <c r="B28" s="122" t="s">
        <v>61</v>
      </c>
      <c r="C28" s="115" t="s">
        <v>18</v>
      </c>
      <c r="D28" s="114" t="s">
        <v>62</v>
      </c>
      <c r="E28" s="120">
        <v>50</v>
      </c>
      <c r="F28" s="120">
        <v>50</v>
      </c>
      <c r="G28" s="150">
        <v>0</v>
      </c>
      <c r="H28" s="119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</row>
    <row r="29" spans="1:8" s="75" customFormat="1" ht="33" customHeight="1">
      <c r="A29" s="104" t="s">
        <v>63</v>
      </c>
      <c r="B29" s="105" t="s">
        <v>64</v>
      </c>
      <c r="C29" s="106"/>
      <c r="D29" s="107"/>
      <c r="E29" s="102">
        <f aca="true" t="shared" si="5" ref="E29:G29">SUM(E30:E33)</f>
        <v>4071</v>
      </c>
      <c r="F29" s="102">
        <f t="shared" si="5"/>
        <v>2173</v>
      </c>
      <c r="G29" s="102">
        <f t="shared" si="5"/>
        <v>1898</v>
      </c>
      <c r="H29" s="103"/>
    </row>
    <row r="30" spans="1:253" s="78" customFormat="1" ht="51.75" customHeight="1">
      <c r="A30" s="151">
        <v>1</v>
      </c>
      <c r="B30" s="139" t="s">
        <v>65</v>
      </c>
      <c r="C30" s="110" t="s">
        <v>15</v>
      </c>
      <c r="D30" s="109" t="s">
        <v>66</v>
      </c>
      <c r="E30" s="145">
        <v>1339</v>
      </c>
      <c r="F30" s="145">
        <v>210</v>
      </c>
      <c r="G30" s="145">
        <v>1129</v>
      </c>
      <c r="H30" s="59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</row>
    <row r="31" spans="1:253" s="77" customFormat="1" ht="37.5" customHeight="1">
      <c r="A31" s="151">
        <v>2</v>
      </c>
      <c r="B31" s="139" t="s">
        <v>67</v>
      </c>
      <c r="C31" s="152" t="s">
        <v>15</v>
      </c>
      <c r="D31" s="109" t="s">
        <v>68</v>
      </c>
      <c r="E31" s="127">
        <v>1858</v>
      </c>
      <c r="F31" s="118">
        <v>1858</v>
      </c>
      <c r="G31" s="118"/>
      <c r="H31" s="119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</row>
    <row r="32" spans="1:253" s="78" customFormat="1" ht="43.5" customHeight="1">
      <c r="A32" s="151">
        <v>3</v>
      </c>
      <c r="B32" s="139" t="s">
        <v>69</v>
      </c>
      <c r="C32" s="115" t="s">
        <v>18</v>
      </c>
      <c r="D32" s="109" t="s">
        <v>70</v>
      </c>
      <c r="E32" s="127">
        <v>790</v>
      </c>
      <c r="F32" s="127">
        <v>105</v>
      </c>
      <c r="G32" s="131">
        <v>685</v>
      </c>
      <c r="H32" s="121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</row>
    <row r="33" spans="1:242" s="79" customFormat="1" ht="43.5" customHeight="1">
      <c r="A33" s="151">
        <v>4</v>
      </c>
      <c r="B33" s="153" t="s">
        <v>71</v>
      </c>
      <c r="C33" s="115" t="s">
        <v>18</v>
      </c>
      <c r="D33" s="153" t="s">
        <v>72</v>
      </c>
      <c r="E33" s="127">
        <v>84</v>
      </c>
      <c r="F33" s="111"/>
      <c r="G33" s="145">
        <v>84</v>
      </c>
      <c r="H33" s="121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</row>
    <row r="34" spans="1:8" s="75" customFormat="1" ht="33" customHeight="1">
      <c r="A34" s="104" t="s">
        <v>73</v>
      </c>
      <c r="B34" s="105" t="s">
        <v>74</v>
      </c>
      <c r="C34" s="106"/>
      <c r="D34" s="107"/>
      <c r="E34" s="102">
        <f aca="true" t="shared" si="6" ref="E34:G34">SUM(E35)</f>
        <v>400</v>
      </c>
      <c r="F34" s="102">
        <f t="shared" si="6"/>
        <v>0</v>
      </c>
      <c r="G34" s="102">
        <f t="shared" si="6"/>
        <v>400</v>
      </c>
      <c r="H34" s="103"/>
    </row>
    <row r="35" spans="1:253" s="77" customFormat="1" ht="60" customHeight="1">
      <c r="A35" s="151">
        <v>1</v>
      </c>
      <c r="B35" s="109" t="s">
        <v>75</v>
      </c>
      <c r="C35" s="110" t="s">
        <v>15</v>
      </c>
      <c r="D35" s="109" t="s">
        <v>16</v>
      </c>
      <c r="E35" s="111">
        <v>400</v>
      </c>
      <c r="F35" s="111"/>
      <c r="G35" s="111">
        <v>400</v>
      </c>
      <c r="H35" s="59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</row>
    <row r="36" spans="1:8" s="75" customFormat="1" ht="33" customHeight="1">
      <c r="A36" s="104" t="s">
        <v>76</v>
      </c>
      <c r="B36" s="105" t="s">
        <v>77</v>
      </c>
      <c r="C36" s="106"/>
      <c r="D36" s="107"/>
      <c r="E36" s="102">
        <f aca="true" t="shared" si="7" ref="E36:G36">SUM(E37)</f>
        <v>1117</v>
      </c>
      <c r="F36" s="102">
        <f t="shared" si="7"/>
        <v>0</v>
      </c>
      <c r="G36" s="102">
        <f t="shared" si="7"/>
        <v>1117</v>
      </c>
      <c r="H36" s="103"/>
    </row>
    <row r="37" spans="1:253" s="77" customFormat="1" ht="63" customHeight="1">
      <c r="A37" s="147">
        <v>1</v>
      </c>
      <c r="B37" s="109" t="s">
        <v>78</v>
      </c>
      <c r="C37" s="110" t="s">
        <v>15</v>
      </c>
      <c r="D37" s="109" t="s">
        <v>16</v>
      </c>
      <c r="E37" s="111">
        <v>1117</v>
      </c>
      <c r="F37" s="111"/>
      <c r="G37" s="111">
        <v>1117</v>
      </c>
      <c r="H37" s="149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</row>
    <row r="38" spans="1:8" s="75" customFormat="1" ht="33" customHeight="1">
      <c r="A38" s="104" t="s">
        <v>79</v>
      </c>
      <c r="B38" s="105" t="s">
        <v>80</v>
      </c>
      <c r="C38" s="106"/>
      <c r="D38" s="107"/>
      <c r="E38" s="102">
        <f aca="true" t="shared" si="8" ref="E38:G38">SUM(E39)</f>
        <v>4587</v>
      </c>
      <c r="F38" s="102">
        <f t="shared" si="8"/>
        <v>0</v>
      </c>
      <c r="G38" s="102">
        <f t="shared" si="8"/>
        <v>4587</v>
      </c>
      <c r="H38" s="103"/>
    </row>
    <row r="39" spans="1:253" s="77" customFormat="1" ht="55.5" customHeight="1">
      <c r="A39" s="130">
        <v>1</v>
      </c>
      <c r="B39" s="139" t="s">
        <v>81</v>
      </c>
      <c r="C39" s="110" t="s">
        <v>15</v>
      </c>
      <c r="D39" s="109" t="s">
        <v>82</v>
      </c>
      <c r="E39" s="154">
        <v>4587</v>
      </c>
      <c r="F39" s="155"/>
      <c r="G39" s="156">
        <v>4587</v>
      </c>
      <c r="H39" s="119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</row>
    <row r="40" spans="1:8" s="75" customFormat="1" ht="33" customHeight="1">
      <c r="A40" s="104" t="s">
        <v>83</v>
      </c>
      <c r="B40" s="157" t="s">
        <v>84</v>
      </c>
      <c r="C40" s="158"/>
      <c r="D40" s="159"/>
      <c r="E40" s="102">
        <f aca="true" t="shared" si="9" ref="E40:G40">SUM(E41)</f>
        <v>136</v>
      </c>
      <c r="F40" s="102">
        <f t="shared" si="9"/>
        <v>136</v>
      </c>
      <c r="G40" s="102">
        <f t="shared" si="9"/>
        <v>0</v>
      </c>
      <c r="H40" s="103"/>
    </row>
    <row r="41" spans="1:253" s="77" customFormat="1" ht="60" customHeight="1">
      <c r="A41" s="160">
        <v>1</v>
      </c>
      <c r="B41" s="139" t="s">
        <v>85</v>
      </c>
      <c r="C41" s="110" t="s">
        <v>15</v>
      </c>
      <c r="D41" s="109" t="s">
        <v>86</v>
      </c>
      <c r="E41" s="154">
        <v>136</v>
      </c>
      <c r="F41" s="154">
        <v>136</v>
      </c>
      <c r="G41" s="161"/>
      <c r="H41" s="115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</row>
    <row r="42" spans="1:8" s="81" customFormat="1" ht="14.25">
      <c r="A42" s="83"/>
      <c r="B42" s="84"/>
      <c r="C42" s="85"/>
      <c r="D42" s="86"/>
      <c r="E42" s="87"/>
      <c r="F42" s="87"/>
      <c r="G42" s="87"/>
      <c r="H42" s="74"/>
    </row>
    <row r="43" spans="1:8" s="81" customFormat="1" ht="14.25">
      <c r="A43" s="83"/>
      <c r="B43" s="84"/>
      <c r="C43" s="85"/>
      <c r="D43" s="86"/>
      <c r="E43" s="87"/>
      <c r="F43" s="87"/>
      <c r="G43" s="87"/>
      <c r="H43" s="74"/>
    </row>
    <row r="44" spans="1:8" s="81" customFormat="1" ht="14.25">
      <c r="A44" s="83"/>
      <c r="B44" s="84"/>
      <c r="C44" s="85"/>
      <c r="D44" s="86"/>
      <c r="E44" s="87"/>
      <c r="F44" s="87"/>
      <c r="G44" s="87"/>
      <c r="H44" s="74"/>
    </row>
    <row r="45" spans="1:8" s="81" customFormat="1" ht="14.25">
      <c r="A45" s="83"/>
      <c r="B45" s="84"/>
      <c r="C45" s="85"/>
      <c r="D45" s="86"/>
      <c r="E45" s="87"/>
      <c r="F45" s="87"/>
      <c r="G45" s="87"/>
      <c r="H45" s="74"/>
    </row>
    <row r="46" spans="1:8" s="81" customFormat="1" ht="14.25">
      <c r="A46" s="83"/>
      <c r="B46" s="84"/>
      <c r="C46" s="85"/>
      <c r="D46" s="86"/>
      <c r="E46" s="87"/>
      <c r="F46" s="87"/>
      <c r="G46" s="87"/>
      <c r="H46" s="74"/>
    </row>
    <row r="47" spans="1:8" s="81" customFormat="1" ht="14.25">
      <c r="A47" s="83"/>
      <c r="B47" s="84"/>
      <c r="C47" s="85"/>
      <c r="D47" s="86"/>
      <c r="E47" s="87"/>
      <c r="F47" s="87"/>
      <c r="G47" s="87"/>
      <c r="H47" s="74"/>
    </row>
    <row r="48" spans="1:8" s="81" customFormat="1" ht="14.25">
      <c r="A48" s="83"/>
      <c r="B48" s="84"/>
      <c r="C48" s="85"/>
      <c r="D48" s="86"/>
      <c r="E48" s="87"/>
      <c r="F48" s="87"/>
      <c r="G48" s="87"/>
      <c r="H48" s="74"/>
    </row>
    <row r="49" spans="1:253" s="82" customFormat="1" ht="14.25">
      <c r="A49" s="83"/>
      <c r="B49" s="84"/>
      <c r="C49" s="85"/>
      <c r="D49" s="86"/>
      <c r="E49" s="87"/>
      <c r="F49" s="87"/>
      <c r="G49" s="87"/>
      <c r="H49" s="74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</row>
    <row r="50" spans="1:253" s="82" customFormat="1" ht="14.25">
      <c r="A50" s="83"/>
      <c r="B50" s="84"/>
      <c r="C50" s="85"/>
      <c r="D50" s="86"/>
      <c r="E50" s="87"/>
      <c r="F50" s="87"/>
      <c r="G50" s="87"/>
      <c r="H50" s="74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</row>
    <row r="51" spans="1:253" s="82" customFormat="1" ht="14.25">
      <c r="A51" s="83"/>
      <c r="B51" s="84"/>
      <c r="C51" s="85"/>
      <c r="D51" s="86"/>
      <c r="E51" s="87"/>
      <c r="F51" s="87"/>
      <c r="G51" s="87"/>
      <c r="H51" s="74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</row>
    <row r="52" spans="1:253" s="82" customFormat="1" ht="14.25">
      <c r="A52" s="83"/>
      <c r="B52" s="84"/>
      <c r="C52" s="85"/>
      <c r="D52" s="86"/>
      <c r="E52" s="87"/>
      <c r="F52" s="87"/>
      <c r="G52" s="87"/>
      <c r="H52" s="74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</row>
    <row r="53" spans="1:253" s="82" customFormat="1" ht="14.25">
      <c r="A53" s="83"/>
      <c r="B53" s="84"/>
      <c r="C53" s="85"/>
      <c r="D53" s="86"/>
      <c r="E53" s="87"/>
      <c r="F53" s="87"/>
      <c r="G53" s="87"/>
      <c r="H53" s="74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</row>
    <row r="54" spans="1:253" s="82" customFormat="1" ht="14.25">
      <c r="A54" s="83"/>
      <c r="B54" s="84"/>
      <c r="C54" s="85"/>
      <c r="D54" s="86"/>
      <c r="E54" s="87"/>
      <c r="F54" s="87"/>
      <c r="G54" s="87"/>
      <c r="H54" s="74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</row>
    <row r="55" spans="1:253" s="82" customFormat="1" ht="14.25">
      <c r="A55" s="83"/>
      <c r="B55" s="84"/>
      <c r="C55" s="85"/>
      <c r="D55" s="86"/>
      <c r="E55" s="87"/>
      <c r="F55" s="87"/>
      <c r="G55" s="87"/>
      <c r="H55" s="74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</row>
    <row r="56" spans="1:253" s="82" customFormat="1" ht="14.25">
      <c r="A56" s="83"/>
      <c r="B56" s="84"/>
      <c r="C56" s="85"/>
      <c r="D56" s="86"/>
      <c r="E56" s="87"/>
      <c r="F56" s="87"/>
      <c r="G56" s="87"/>
      <c r="H56" s="74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</row>
    <row r="57" spans="1:253" s="82" customFormat="1" ht="14.25">
      <c r="A57" s="83"/>
      <c r="B57" s="84"/>
      <c r="C57" s="85"/>
      <c r="D57" s="86"/>
      <c r="E57" s="87"/>
      <c r="F57" s="87"/>
      <c r="G57" s="87"/>
      <c r="H57" s="74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</row>
    <row r="58" spans="1:253" s="82" customFormat="1" ht="14.25">
      <c r="A58" s="83"/>
      <c r="B58" s="84"/>
      <c r="C58" s="85"/>
      <c r="D58" s="86"/>
      <c r="E58" s="87"/>
      <c r="F58" s="87"/>
      <c r="G58" s="87"/>
      <c r="H58" s="74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</row>
    <row r="59" spans="1:253" s="82" customFormat="1" ht="14.25">
      <c r="A59" s="83"/>
      <c r="B59" s="84"/>
      <c r="C59" s="85"/>
      <c r="D59" s="86"/>
      <c r="E59" s="87"/>
      <c r="F59" s="87"/>
      <c r="G59" s="87"/>
      <c r="H59" s="74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</row>
    <row r="60" spans="1:253" s="82" customFormat="1" ht="14.25">
      <c r="A60" s="83"/>
      <c r="B60" s="84"/>
      <c r="C60" s="85"/>
      <c r="D60" s="86"/>
      <c r="E60" s="87"/>
      <c r="F60" s="87"/>
      <c r="G60" s="87"/>
      <c r="H60" s="74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</row>
    <row r="61" spans="1:253" s="82" customFormat="1" ht="14.25">
      <c r="A61" s="83"/>
      <c r="B61" s="84"/>
      <c r="C61" s="85"/>
      <c r="D61" s="86"/>
      <c r="E61" s="87"/>
      <c r="F61" s="87"/>
      <c r="G61" s="87"/>
      <c r="H61" s="74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</row>
    <row r="62" spans="1:253" s="82" customFormat="1" ht="14.25">
      <c r="A62" s="83"/>
      <c r="B62" s="84"/>
      <c r="C62" s="85"/>
      <c r="D62" s="86"/>
      <c r="E62" s="87"/>
      <c r="F62" s="87"/>
      <c r="G62" s="87"/>
      <c r="H62" s="74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</row>
    <row r="63" spans="1:253" s="82" customFormat="1" ht="14.25">
      <c r="A63" s="83"/>
      <c r="B63" s="84"/>
      <c r="C63" s="85"/>
      <c r="D63" s="86"/>
      <c r="E63" s="87"/>
      <c r="F63" s="87"/>
      <c r="G63" s="87"/>
      <c r="H63" s="74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</row>
    <row r="64" spans="1:253" s="82" customFormat="1" ht="14.25">
      <c r="A64" s="83"/>
      <c r="B64" s="84"/>
      <c r="C64" s="85"/>
      <c r="D64" s="86"/>
      <c r="E64" s="87"/>
      <c r="F64" s="87"/>
      <c r="G64" s="87"/>
      <c r="H64" s="74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</row>
    <row r="65" spans="1:253" s="82" customFormat="1" ht="14.25">
      <c r="A65" s="83"/>
      <c r="B65" s="84"/>
      <c r="C65" s="85"/>
      <c r="D65" s="86"/>
      <c r="E65" s="87"/>
      <c r="F65" s="87"/>
      <c r="G65" s="87"/>
      <c r="H65" s="74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</row>
    <row r="66" spans="1:253" s="82" customFormat="1" ht="14.25">
      <c r="A66" s="83"/>
      <c r="B66" s="84"/>
      <c r="C66" s="85"/>
      <c r="D66" s="86"/>
      <c r="E66" s="87"/>
      <c r="F66" s="87"/>
      <c r="G66" s="87"/>
      <c r="H66" s="74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</row>
    <row r="67" spans="1:253" s="82" customFormat="1" ht="14.25">
      <c r="A67" s="83"/>
      <c r="B67" s="84"/>
      <c r="C67" s="85"/>
      <c r="D67" s="86"/>
      <c r="E67" s="87"/>
      <c r="F67" s="87"/>
      <c r="G67" s="87"/>
      <c r="H67" s="74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</row>
    <row r="68" spans="1:253" s="82" customFormat="1" ht="14.25">
      <c r="A68" s="83"/>
      <c r="B68" s="84"/>
      <c r="C68" s="85"/>
      <c r="D68" s="86"/>
      <c r="E68" s="87"/>
      <c r="F68" s="87"/>
      <c r="G68" s="87"/>
      <c r="H68" s="74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</row>
    <row r="69" spans="1:253" s="82" customFormat="1" ht="14.25">
      <c r="A69" s="83"/>
      <c r="B69" s="84"/>
      <c r="C69" s="85"/>
      <c r="D69" s="86"/>
      <c r="E69" s="87"/>
      <c r="F69" s="87"/>
      <c r="G69" s="87"/>
      <c r="H69" s="74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</row>
    <row r="70" spans="1:253" s="82" customFormat="1" ht="14.25">
      <c r="A70" s="83"/>
      <c r="B70" s="84"/>
      <c r="C70" s="85"/>
      <c r="D70" s="86"/>
      <c r="E70" s="87"/>
      <c r="F70" s="87"/>
      <c r="G70" s="87"/>
      <c r="H70" s="74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</row>
    <row r="71" spans="1:253" s="82" customFormat="1" ht="14.25">
      <c r="A71" s="83"/>
      <c r="B71" s="84"/>
      <c r="C71" s="85"/>
      <c r="D71" s="86"/>
      <c r="E71" s="87"/>
      <c r="F71" s="87"/>
      <c r="G71" s="87"/>
      <c r="H71" s="74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</row>
    <row r="72" spans="1:253" s="82" customFormat="1" ht="14.25">
      <c r="A72" s="83"/>
      <c r="B72" s="84"/>
      <c r="C72" s="85"/>
      <c r="D72" s="86"/>
      <c r="E72" s="87"/>
      <c r="F72" s="87"/>
      <c r="G72" s="87"/>
      <c r="H72" s="74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</row>
    <row r="73" spans="1:253" s="82" customFormat="1" ht="14.25">
      <c r="A73" s="83"/>
      <c r="B73" s="84"/>
      <c r="C73" s="85"/>
      <c r="D73" s="86"/>
      <c r="E73" s="87"/>
      <c r="F73" s="87"/>
      <c r="G73" s="87"/>
      <c r="H73" s="74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</row>
    <row r="74" spans="1:253" s="82" customFormat="1" ht="14.25">
      <c r="A74" s="83"/>
      <c r="B74" s="84"/>
      <c r="C74" s="85"/>
      <c r="D74" s="86"/>
      <c r="E74" s="87"/>
      <c r="F74" s="87"/>
      <c r="G74" s="87"/>
      <c r="H74" s="74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</row>
    <row r="75" spans="1:253" s="82" customFormat="1" ht="14.25">
      <c r="A75" s="83"/>
      <c r="B75" s="84"/>
      <c r="C75" s="85"/>
      <c r="D75" s="86"/>
      <c r="E75" s="87"/>
      <c r="F75" s="87"/>
      <c r="G75" s="87"/>
      <c r="H75" s="74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</row>
    <row r="76" spans="1:253" s="82" customFormat="1" ht="14.25">
      <c r="A76" s="83"/>
      <c r="B76" s="84"/>
      <c r="C76" s="85"/>
      <c r="D76" s="86"/>
      <c r="E76" s="87"/>
      <c r="F76" s="87"/>
      <c r="G76" s="87"/>
      <c r="H76" s="74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</row>
    <row r="77" spans="1:253" s="82" customFormat="1" ht="14.25">
      <c r="A77" s="83"/>
      <c r="B77" s="84"/>
      <c r="C77" s="85"/>
      <c r="D77" s="86"/>
      <c r="E77" s="87"/>
      <c r="F77" s="87"/>
      <c r="G77" s="87"/>
      <c r="H77" s="74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</row>
    <row r="78" spans="1:253" s="82" customFormat="1" ht="14.25">
      <c r="A78" s="83"/>
      <c r="B78" s="84"/>
      <c r="C78" s="85"/>
      <c r="D78" s="86"/>
      <c r="E78" s="87"/>
      <c r="F78" s="87"/>
      <c r="G78" s="87"/>
      <c r="H78" s="74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</row>
    <row r="79" spans="1:253" s="82" customFormat="1" ht="14.25">
      <c r="A79" s="83"/>
      <c r="B79" s="84"/>
      <c r="C79" s="85"/>
      <c r="D79" s="86"/>
      <c r="E79" s="87"/>
      <c r="F79" s="87"/>
      <c r="G79" s="87"/>
      <c r="H79" s="74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</row>
    <row r="80" spans="1:253" s="82" customFormat="1" ht="14.25">
      <c r="A80" s="83"/>
      <c r="B80" s="84"/>
      <c r="C80" s="85"/>
      <c r="D80" s="86"/>
      <c r="E80" s="87"/>
      <c r="F80" s="87"/>
      <c r="G80" s="87"/>
      <c r="H80" s="74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</row>
    <row r="81" spans="1:253" s="82" customFormat="1" ht="14.25">
      <c r="A81" s="83"/>
      <c r="B81" s="84"/>
      <c r="C81" s="85"/>
      <c r="D81" s="86"/>
      <c r="E81" s="87"/>
      <c r="F81" s="87"/>
      <c r="G81" s="87"/>
      <c r="H81" s="74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</row>
    <row r="82" spans="1:253" s="82" customFormat="1" ht="14.25">
      <c r="A82" s="83"/>
      <c r="B82" s="84"/>
      <c r="C82" s="85"/>
      <c r="D82" s="86"/>
      <c r="E82" s="87"/>
      <c r="F82" s="87"/>
      <c r="G82" s="87"/>
      <c r="H82" s="74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</row>
    <row r="83" spans="1:253" s="82" customFormat="1" ht="14.25">
      <c r="A83" s="83"/>
      <c r="B83" s="84"/>
      <c r="C83" s="85"/>
      <c r="D83" s="86"/>
      <c r="E83" s="87"/>
      <c r="F83" s="87"/>
      <c r="G83" s="87"/>
      <c r="H83" s="74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</row>
    <row r="84" spans="1:253" s="82" customFormat="1" ht="14.25">
      <c r="A84" s="83"/>
      <c r="B84" s="84"/>
      <c r="C84" s="85"/>
      <c r="D84" s="86"/>
      <c r="E84" s="87"/>
      <c r="F84" s="87"/>
      <c r="G84" s="87"/>
      <c r="H84" s="74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</row>
    <row r="85" spans="1:253" s="82" customFormat="1" ht="14.25">
      <c r="A85" s="83"/>
      <c r="B85" s="84"/>
      <c r="C85" s="85"/>
      <c r="D85" s="86"/>
      <c r="E85" s="87"/>
      <c r="F85" s="87"/>
      <c r="G85" s="87"/>
      <c r="H85" s="74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</row>
  </sheetData>
  <sheetProtection/>
  <mergeCells count="14">
    <mergeCell ref="A1:H1"/>
    <mergeCell ref="A2:B2"/>
    <mergeCell ref="D2:E2"/>
    <mergeCell ref="G2:H2"/>
    <mergeCell ref="A4:D4"/>
    <mergeCell ref="B5:D5"/>
    <mergeCell ref="B13:D13"/>
    <mergeCell ref="B21:D21"/>
    <mergeCell ref="B26:D26"/>
    <mergeCell ref="B29:D29"/>
    <mergeCell ref="B34:D34"/>
    <mergeCell ref="B36:D36"/>
    <mergeCell ref="B38:D38"/>
    <mergeCell ref="B40:D40"/>
  </mergeCells>
  <printOptions/>
  <pageMargins left="0.75" right="0.55" top="0.61" bottom="0.41" header="0" footer="0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8"/>
  <sheetViews>
    <sheetView showZeros="0" zoomScaleSheetLayoutView="100" workbookViewId="0" topLeftCell="A31">
      <selection activeCell="A31" sqref="A1:IV65536"/>
    </sheetView>
  </sheetViews>
  <sheetFormatPr defaultColWidth="9.00390625" defaultRowHeight="14.25"/>
  <cols>
    <col min="1" max="1" width="3.50390625" style="10" customWidth="1"/>
    <col min="2" max="2" width="31.75390625" style="11" customWidth="1"/>
    <col min="3" max="3" width="11.125" style="12" customWidth="1"/>
    <col min="4" max="4" width="13.50390625" style="13" customWidth="1"/>
    <col min="5" max="6" width="12.125" style="14" customWidth="1"/>
    <col min="7" max="7" width="12.125" style="15" customWidth="1"/>
    <col min="8" max="8" width="21.125" style="10" customWidth="1"/>
    <col min="9" max="212" width="9.00390625" style="10" customWidth="1"/>
    <col min="213" max="217" width="9.00390625" style="16" customWidth="1"/>
    <col min="218" max="252" width="9.00390625" style="17" customWidth="1"/>
  </cols>
  <sheetData>
    <row r="1" spans="1:7" s="1" customFormat="1" ht="45" customHeight="1">
      <c r="A1" s="18" t="s">
        <v>87</v>
      </c>
      <c r="B1" s="19"/>
      <c r="C1" s="19"/>
      <c r="D1" s="20"/>
      <c r="E1" s="20"/>
      <c r="F1" s="20"/>
      <c r="G1" s="18"/>
    </row>
    <row r="2" spans="1:7" s="2" customFormat="1" ht="22.5" customHeight="1">
      <c r="A2" s="21" t="s">
        <v>88</v>
      </c>
      <c r="B2" s="21"/>
      <c r="C2" s="22" t="s">
        <v>89</v>
      </c>
      <c r="D2" s="22"/>
      <c r="G2" s="23" t="s">
        <v>2</v>
      </c>
    </row>
    <row r="3" spans="1:217" s="3" customFormat="1" ht="36" customHeight="1">
      <c r="A3" s="24" t="s">
        <v>3</v>
      </c>
      <c r="B3" s="25" t="s">
        <v>4</v>
      </c>
      <c r="C3" s="26" t="s">
        <v>6</v>
      </c>
      <c r="D3" s="27" t="s">
        <v>90</v>
      </c>
      <c r="E3" s="28" t="s">
        <v>9</v>
      </c>
      <c r="F3" s="28" t="s">
        <v>8</v>
      </c>
      <c r="G3" s="25" t="s">
        <v>10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69"/>
      <c r="HF3" s="69"/>
      <c r="HG3" s="69"/>
      <c r="HH3" s="69"/>
      <c r="HI3" s="69"/>
    </row>
    <row r="4" spans="1:7" s="4" customFormat="1" ht="33" customHeight="1">
      <c r="A4" s="24" t="s">
        <v>91</v>
      </c>
      <c r="B4" s="30"/>
      <c r="C4" s="26"/>
      <c r="D4" s="31">
        <f aca="true" t="shared" si="0" ref="D4:F4">D5+D15+D27+D34+D51+D41+D45+D48+D59+D61+D63</f>
        <v>102433.54000000001</v>
      </c>
      <c r="E4" s="31">
        <f t="shared" si="0"/>
        <v>59160.28999999999</v>
      </c>
      <c r="F4" s="31">
        <f t="shared" si="0"/>
        <v>43273.25</v>
      </c>
      <c r="G4" s="32"/>
    </row>
    <row r="5" spans="1:7" s="4" customFormat="1" ht="33" customHeight="1">
      <c r="A5" s="33" t="s">
        <v>13</v>
      </c>
      <c r="B5" s="34"/>
      <c r="C5" s="26"/>
      <c r="D5" s="31">
        <f aca="true" t="shared" si="1" ref="D5:F5">SUM(D6:D14)</f>
        <v>52443</v>
      </c>
      <c r="E5" s="31">
        <f t="shared" si="1"/>
        <v>49848.11</v>
      </c>
      <c r="F5" s="31">
        <f t="shared" si="1"/>
        <v>2594.89</v>
      </c>
      <c r="G5" s="32"/>
    </row>
    <row r="6" spans="1:220" s="5" customFormat="1" ht="37.5" customHeight="1">
      <c r="A6" s="35" t="s">
        <v>92</v>
      </c>
      <c r="B6" s="36" t="s">
        <v>93</v>
      </c>
      <c r="C6" s="37" t="s">
        <v>94</v>
      </c>
      <c r="D6" s="31">
        <v>7225</v>
      </c>
      <c r="E6" s="31">
        <v>7225</v>
      </c>
      <c r="F6" s="31">
        <v>0</v>
      </c>
      <c r="G6" s="3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70"/>
      <c r="HF6" s="70"/>
      <c r="HG6" s="70"/>
      <c r="HH6" s="70"/>
      <c r="HI6" s="70"/>
      <c r="HJ6" s="71"/>
      <c r="HK6" s="71"/>
      <c r="HL6" s="71"/>
    </row>
    <row r="7" spans="1:220" s="5" customFormat="1" ht="48" customHeight="1">
      <c r="A7" s="39" t="s">
        <v>95</v>
      </c>
      <c r="B7" s="40" t="s">
        <v>96</v>
      </c>
      <c r="C7" s="41" t="s">
        <v>97</v>
      </c>
      <c r="D7" s="31">
        <v>14654</v>
      </c>
      <c r="E7" s="31">
        <v>12379.11</v>
      </c>
      <c r="F7" s="31">
        <v>2274.89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70"/>
      <c r="HF7" s="70"/>
      <c r="HG7" s="70"/>
      <c r="HH7" s="70"/>
      <c r="HI7" s="70"/>
      <c r="HJ7" s="71"/>
      <c r="HK7" s="71"/>
      <c r="HL7" s="71"/>
    </row>
    <row r="8" spans="1:220" s="5" customFormat="1" ht="45.75" customHeight="1">
      <c r="A8" s="39" t="s">
        <v>98</v>
      </c>
      <c r="B8" s="40" t="s">
        <v>99</v>
      </c>
      <c r="C8" s="41" t="s">
        <v>100</v>
      </c>
      <c r="D8" s="31">
        <v>1000</v>
      </c>
      <c r="E8" s="31">
        <v>1000</v>
      </c>
      <c r="F8" s="31">
        <v>0</v>
      </c>
      <c r="G8" s="39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70"/>
      <c r="HF8" s="70"/>
      <c r="HG8" s="70"/>
      <c r="HH8" s="70"/>
      <c r="HI8" s="70"/>
      <c r="HJ8" s="71"/>
      <c r="HK8" s="71"/>
      <c r="HL8" s="71"/>
    </row>
    <row r="9" spans="1:220" s="5" customFormat="1" ht="41.25" customHeight="1">
      <c r="A9" s="35" t="s">
        <v>101</v>
      </c>
      <c r="B9" s="40" t="s">
        <v>102</v>
      </c>
      <c r="C9" s="41" t="s">
        <v>103</v>
      </c>
      <c r="D9" s="31">
        <v>21277</v>
      </c>
      <c r="E9" s="31">
        <v>21277</v>
      </c>
      <c r="F9" s="31">
        <v>0</v>
      </c>
      <c r="G9" s="3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70"/>
      <c r="HF9" s="70"/>
      <c r="HG9" s="70"/>
      <c r="HH9" s="70"/>
      <c r="HI9" s="70"/>
      <c r="HJ9" s="71"/>
      <c r="HK9" s="71"/>
      <c r="HL9" s="71"/>
    </row>
    <row r="10" spans="1:220" s="5" customFormat="1" ht="36" customHeight="1">
      <c r="A10" s="39" t="s">
        <v>104</v>
      </c>
      <c r="B10" s="42" t="s">
        <v>105</v>
      </c>
      <c r="C10" s="41" t="s">
        <v>106</v>
      </c>
      <c r="D10" s="31">
        <v>1728</v>
      </c>
      <c r="E10" s="31">
        <v>1728</v>
      </c>
      <c r="F10" s="31">
        <v>0</v>
      </c>
      <c r="G10" s="39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70"/>
      <c r="HF10" s="70"/>
      <c r="HG10" s="70"/>
      <c r="HH10" s="70"/>
      <c r="HI10" s="70"/>
      <c r="HJ10" s="71"/>
      <c r="HK10" s="71"/>
      <c r="HL10" s="71"/>
    </row>
    <row r="11" spans="1:220" s="5" customFormat="1" ht="36" customHeight="1">
      <c r="A11" s="39" t="s">
        <v>107</v>
      </c>
      <c r="B11" s="43" t="s">
        <v>26</v>
      </c>
      <c r="C11" s="12" t="s">
        <v>108</v>
      </c>
      <c r="D11" s="31">
        <v>720</v>
      </c>
      <c r="E11" s="31">
        <v>400</v>
      </c>
      <c r="F11" s="31">
        <v>320</v>
      </c>
      <c r="G11" s="39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70"/>
      <c r="HF11" s="70"/>
      <c r="HG11" s="70"/>
      <c r="HH11" s="70"/>
      <c r="HI11" s="70"/>
      <c r="HJ11" s="71"/>
      <c r="HK11" s="71"/>
      <c r="HL11" s="71"/>
    </row>
    <row r="12" spans="1:220" s="5" customFormat="1" ht="36" customHeight="1">
      <c r="A12" s="35" t="s">
        <v>109</v>
      </c>
      <c r="B12" s="44" t="s">
        <v>110</v>
      </c>
      <c r="C12" s="37" t="s">
        <v>111</v>
      </c>
      <c r="D12" s="31">
        <v>2000</v>
      </c>
      <c r="E12" s="31">
        <v>2000</v>
      </c>
      <c r="F12" s="31">
        <v>0</v>
      </c>
      <c r="G12" s="3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70"/>
      <c r="HF12" s="70"/>
      <c r="HG12" s="70"/>
      <c r="HH12" s="70"/>
      <c r="HI12" s="70"/>
      <c r="HJ12" s="71"/>
      <c r="HK12" s="71"/>
      <c r="HL12" s="71"/>
    </row>
    <row r="13" spans="1:220" s="5" customFormat="1" ht="48.75" customHeight="1">
      <c r="A13" s="39" t="s">
        <v>112</v>
      </c>
      <c r="B13" s="40" t="s">
        <v>113</v>
      </c>
      <c r="C13" s="37" t="s">
        <v>114</v>
      </c>
      <c r="D13" s="45">
        <v>3139</v>
      </c>
      <c r="E13" s="31">
        <v>3139</v>
      </c>
      <c r="F13" s="31">
        <v>0</v>
      </c>
      <c r="G13" s="39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70"/>
      <c r="HF13" s="70"/>
      <c r="HG13" s="70"/>
      <c r="HH13" s="70"/>
      <c r="HI13" s="70"/>
      <c r="HJ13" s="71"/>
      <c r="HK13" s="71"/>
      <c r="HL13" s="71"/>
    </row>
    <row r="14" spans="1:220" s="5" customFormat="1" ht="58.5" customHeight="1">
      <c r="A14" s="39" t="s">
        <v>115</v>
      </c>
      <c r="B14" s="40" t="s">
        <v>116</v>
      </c>
      <c r="C14" s="37" t="s">
        <v>117</v>
      </c>
      <c r="D14" s="45">
        <v>700</v>
      </c>
      <c r="E14" s="31">
        <v>700</v>
      </c>
      <c r="F14" s="31">
        <v>0</v>
      </c>
      <c r="G14" s="3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70"/>
      <c r="HF14" s="70"/>
      <c r="HG14" s="70"/>
      <c r="HH14" s="70"/>
      <c r="HI14" s="70"/>
      <c r="HJ14" s="71"/>
      <c r="HK14" s="71"/>
      <c r="HL14" s="71"/>
    </row>
    <row r="15" spans="1:7" s="4" customFormat="1" ht="39" customHeight="1">
      <c r="A15" s="33" t="s">
        <v>33</v>
      </c>
      <c r="B15" s="46"/>
      <c r="C15" s="26"/>
      <c r="D15" s="31">
        <f aca="true" t="shared" si="2" ref="D15:F15">SUM(D16:D26)</f>
        <v>14643.41</v>
      </c>
      <c r="E15" s="31">
        <f t="shared" si="2"/>
        <v>2990.34</v>
      </c>
      <c r="F15" s="31">
        <f t="shared" si="2"/>
        <v>11653.07</v>
      </c>
      <c r="G15" s="32"/>
    </row>
    <row r="16" spans="1:220" s="6" customFormat="1" ht="39" customHeight="1">
      <c r="A16" s="47" t="s">
        <v>92</v>
      </c>
      <c r="B16" s="48" t="s">
        <v>118</v>
      </c>
      <c r="C16" s="49" t="s">
        <v>94</v>
      </c>
      <c r="D16" s="50">
        <v>470</v>
      </c>
      <c r="E16" s="50">
        <v>0</v>
      </c>
      <c r="F16" s="50">
        <v>470</v>
      </c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71"/>
      <c r="HF16" s="71"/>
      <c r="HG16" s="71"/>
      <c r="HH16" s="71"/>
      <c r="HI16" s="71"/>
      <c r="HJ16" s="71"/>
      <c r="HK16" s="71"/>
      <c r="HL16" s="71"/>
    </row>
    <row r="17" spans="1:220" s="6" customFormat="1" ht="39" customHeight="1">
      <c r="A17" s="47" t="s">
        <v>95</v>
      </c>
      <c r="B17" s="48" t="s">
        <v>119</v>
      </c>
      <c r="C17" s="49" t="s">
        <v>120</v>
      </c>
      <c r="D17" s="50">
        <v>4077</v>
      </c>
      <c r="E17" s="50">
        <v>0</v>
      </c>
      <c r="F17" s="50">
        <v>4077</v>
      </c>
      <c r="G17" s="47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71"/>
      <c r="HF17" s="71"/>
      <c r="HG17" s="71"/>
      <c r="HH17" s="71"/>
      <c r="HI17" s="71"/>
      <c r="HJ17" s="71"/>
      <c r="HK17" s="71"/>
      <c r="HL17" s="71"/>
    </row>
    <row r="18" spans="1:220" s="6" customFormat="1" ht="39" customHeight="1">
      <c r="A18" s="47" t="s">
        <v>98</v>
      </c>
      <c r="B18" s="48" t="s">
        <v>37</v>
      </c>
      <c r="C18" s="49" t="s">
        <v>121</v>
      </c>
      <c r="D18" s="50">
        <v>2375</v>
      </c>
      <c r="E18" s="50">
        <v>0</v>
      </c>
      <c r="F18" s="50">
        <v>2375</v>
      </c>
      <c r="G18" s="47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71"/>
      <c r="HF18" s="71"/>
      <c r="HG18" s="71"/>
      <c r="HH18" s="71"/>
      <c r="HI18" s="71"/>
      <c r="HJ18" s="71"/>
      <c r="HK18" s="71"/>
      <c r="HL18" s="71"/>
    </row>
    <row r="19" spans="1:220" s="6" customFormat="1" ht="39" customHeight="1">
      <c r="A19" s="47" t="s">
        <v>101</v>
      </c>
      <c r="B19" s="48" t="s">
        <v>122</v>
      </c>
      <c r="C19" s="49" t="s">
        <v>123</v>
      </c>
      <c r="D19" s="50">
        <v>1068</v>
      </c>
      <c r="E19" s="50">
        <v>0</v>
      </c>
      <c r="F19" s="50">
        <v>1068</v>
      </c>
      <c r="G19" s="47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71"/>
      <c r="HF19" s="71"/>
      <c r="HG19" s="71"/>
      <c r="HH19" s="71"/>
      <c r="HI19" s="71"/>
      <c r="HJ19" s="71"/>
      <c r="HK19" s="71"/>
      <c r="HL19" s="71"/>
    </row>
    <row r="20" spans="1:220" s="6" customFormat="1" ht="39" customHeight="1">
      <c r="A20" s="47" t="s">
        <v>104</v>
      </c>
      <c r="B20" s="48" t="s">
        <v>124</v>
      </c>
      <c r="C20" s="49" t="s">
        <v>125</v>
      </c>
      <c r="D20" s="50">
        <v>52</v>
      </c>
      <c r="E20" s="50">
        <v>0</v>
      </c>
      <c r="F20" s="50">
        <v>52</v>
      </c>
      <c r="G20" s="47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71"/>
      <c r="HF20" s="71"/>
      <c r="HG20" s="71"/>
      <c r="HH20" s="71"/>
      <c r="HI20" s="71"/>
      <c r="HJ20" s="71"/>
      <c r="HK20" s="71"/>
      <c r="HL20" s="71"/>
    </row>
    <row r="21" spans="1:220" s="6" customFormat="1" ht="36.75" customHeight="1">
      <c r="A21" s="47" t="s">
        <v>107</v>
      </c>
      <c r="B21" s="48" t="s">
        <v>126</v>
      </c>
      <c r="C21" s="49" t="s">
        <v>127</v>
      </c>
      <c r="D21" s="50">
        <v>250</v>
      </c>
      <c r="E21" s="50">
        <v>0</v>
      </c>
      <c r="F21" s="50">
        <v>250</v>
      </c>
      <c r="G21" s="47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71"/>
      <c r="HF21" s="71"/>
      <c r="HG21" s="71"/>
      <c r="HH21" s="71"/>
      <c r="HI21" s="71"/>
      <c r="HJ21" s="71"/>
      <c r="HK21" s="71"/>
      <c r="HL21" s="71"/>
    </row>
    <row r="22" spans="1:220" s="6" customFormat="1" ht="36.75" customHeight="1">
      <c r="A22" s="47" t="s">
        <v>109</v>
      </c>
      <c r="B22" s="48" t="s">
        <v>45</v>
      </c>
      <c r="C22" s="49" t="s">
        <v>128</v>
      </c>
      <c r="D22" s="50">
        <v>209.41</v>
      </c>
      <c r="E22" s="50">
        <v>0</v>
      </c>
      <c r="F22" s="50">
        <v>209.41</v>
      </c>
      <c r="G22" s="47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71"/>
      <c r="HF22" s="71"/>
      <c r="HG22" s="71"/>
      <c r="HH22" s="71"/>
      <c r="HI22" s="71"/>
      <c r="HJ22" s="71"/>
      <c r="HK22" s="71"/>
      <c r="HL22" s="71"/>
    </row>
    <row r="23" spans="1:220" s="6" customFormat="1" ht="36.75" customHeight="1">
      <c r="A23" s="47" t="s">
        <v>112</v>
      </c>
      <c r="B23" s="48" t="s">
        <v>129</v>
      </c>
      <c r="C23" s="49" t="s">
        <v>130</v>
      </c>
      <c r="D23" s="50">
        <v>-100</v>
      </c>
      <c r="E23" s="50">
        <v>0</v>
      </c>
      <c r="F23" s="50">
        <v>-100</v>
      </c>
      <c r="G23" s="47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71"/>
      <c r="HF23" s="71"/>
      <c r="HG23" s="71"/>
      <c r="HH23" s="71"/>
      <c r="HI23" s="71"/>
      <c r="HJ23" s="71"/>
      <c r="HK23" s="71"/>
      <c r="HL23" s="71"/>
    </row>
    <row r="24" spans="1:220" s="6" customFormat="1" ht="36.75" customHeight="1">
      <c r="A24" s="47" t="s">
        <v>115</v>
      </c>
      <c r="B24" s="48" t="s">
        <v>131</v>
      </c>
      <c r="C24" s="49" t="s">
        <v>132</v>
      </c>
      <c r="D24" s="50">
        <v>150</v>
      </c>
      <c r="E24" s="50">
        <v>0</v>
      </c>
      <c r="F24" s="50">
        <v>150</v>
      </c>
      <c r="G24" s="4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71"/>
      <c r="HF24" s="71"/>
      <c r="HG24" s="71"/>
      <c r="HH24" s="71"/>
      <c r="HI24" s="71"/>
      <c r="HJ24" s="71"/>
      <c r="HK24" s="71"/>
      <c r="HL24" s="71"/>
    </row>
    <row r="25" spans="1:220" s="6" customFormat="1" ht="36.75" customHeight="1">
      <c r="A25" s="47" t="s">
        <v>133</v>
      </c>
      <c r="B25" s="53" t="s">
        <v>134</v>
      </c>
      <c r="C25" s="54" t="s">
        <v>135</v>
      </c>
      <c r="D25" s="50">
        <v>4492</v>
      </c>
      <c r="E25" s="50">
        <v>1615</v>
      </c>
      <c r="F25" s="50">
        <v>2877</v>
      </c>
      <c r="G25" s="47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71"/>
      <c r="HF25" s="71"/>
      <c r="HG25" s="71"/>
      <c r="HH25" s="71"/>
      <c r="HI25" s="71"/>
      <c r="HJ25" s="71"/>
      <c r="HK25" s="71"/>
      <c r="HL25" s="71"/>
    </row>
    <row r="26" spans="1:220" s="6" customFormat="1" ht="36.75" customHeight="1">
      <c r="A26" s="47" t="s">
        <v>136</v>
      </c>
      <c r="B26" s="53" t="s">
        <v>137</v>
      </c>
      <c r="C26" s="54" t="s">
        <v>138</v>
      </c>
      <c r="D26" s="50">
        <v>1600</v>
      </c>
      <c r="E26" s="50">
        <v>1375.34</v>
      </c>
      <c r="F26" s="50">
        <v>224.66</v>
      </c>
      <c r="G26" s="47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71"/>
      <c r="HF26" s="71"/>
      <c r="HG26" s="71"/>
      <c r="HH26" s="71"/>
      <c r="HI26" s="71"/>
      <c r="HJ26" s="71"/>
      <c r="HK26" s="71"/>
      <c r="HL26" s="71"/>
    </row>
    <row r="27" spans="1:217" s="7" customFormat="1" ht="33" customHeight="1">
      <c r="A27" s="33" t="s">
        <v>48</v>
      </c>
      <c r="B27" s="34"/>
      <c r="C27" s="26"/>
      <c r="D27" s="31">
        <f aca="true" t="shared" si="3" ref="D27:F27">SUM(D28:D33)</f>
        <v>7152.129999999999</v>
      </c>
      <c r="E27" s="31">
        <f t="shared" si="3"/>
        <v>0</v>
      </c>
      <c r="F27" s="31">
        <f t="shared" si="3"/>
        <v>7152.129999999999</v>
      </c>
      <c r="G27" s="3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</row>
    <row r="28" spans="1:220" s="5" customFormat="1" ht="44.25" customHeight="1">
      <c r="A28" s="39" t="s">
        <v>92</v>
      </c>
      <c r="B28" s="40" t="s">
        <v>139</v>
      </c>
      <c r="C28" s="37" t="s">
        <v>140</v>
      </c>
      <c r="D28" s="55">
        <v>805</v>
      </c>
      <c r="E28" s="31">
        <v>0</v>
      </c>
      <c r="F28" s="31">
        <v>805</v>
      </c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70"/>
      <c r="HF28" s="70"/>
      <c r="HG28" s="70"/>
      <c r="HH28" s="70"/>
      <c r="HI28" s="70"/>
      <c r="HJ28" s="71"/>
      <c r="HK28" s="71"/>
      <c r="HL28" s="71"/>
    </row>
    <row r="29" spans="1:220" s="5" customFormat="1" ht="33.75" customHeight="1">
      <c r="A29" s="39" t="s">
        <v>95</v>
      </c>
      <c r="B29" s="40" t="s">
        <v>141</v>
      </c>
      <c r="C29" s="37" t="s">
        <v>142</v>
      </c>
      <c r="D29" s="55">
        <f>6093.23-2560.55</f>
        <v>3532.6799999999994</v>
      </c>
      <c r="E29" s="31">
        <v>0</v>
      </c>
      <c r="F29" s="31">
        <v>3532.6799999999994</v>
      </c>
      <c r="G29" s="3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70"/>
      <c r="HF29" s="70"/>
      <c r="HG29" s="70"/>
      <c r="HH29" s="70"/>
      <c r="HI29" s="70"/>
      <c r="HJ29" s="71"/>
      <c r="HK29" s="71"/>
      <c r="HL29" s="71"/>
    </row>
    <row r="30" spans="1:220" s="5" customFormat="1" ht="33.75" customHeight="1">
      <c r="A30" s="39" t="s">
        <v>98</v>
      </c>
      <c r="B30" s="40" t="s">
        <v>143</v>
      </c>
      <c r="C30" s="37" t="s">
        <v>144</v>
      </c>
      <c r="D30" s="55">
        <v>75</v>
      </c>
      <c r="E30" s="31">
        <v>0</v>
      </c>
      <c r="F30" s="31">
        <v>75</v>
      </c>
      <c r="G30" s="3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70"/>
      <c r="HF30" s="70"/>
      <c r="HG30" s="70"/>
      <c r="HH30" s="70"/>
      <c r="HI30" s="70"/>
      <c r="HJ30" s="71"/>
      <c r="HK30" s="71"/>
      <c r="HL30" s="71"/>
    </row>
    <row r="31" spans="1:220" s="5" customFormat="1" ht="33.75" customHeight="1">
      <c r="A31" s="39" t="s">
        <v>101</v>
      </c>
      <c r="B31" s="56" t="s">
        <v>145</v>
      </c>
      <c r="C31" s="41" t="s">
        <v>146</v>
      </c>
      <c r="D31" s="31">
        <v>100</v>
      </c>
      <c r="E31" s="31">
        <v>0</v>
      </c>
      <c r="F31" s="31">
        <v>100</v>
      </c>
      <c r="G31" s="3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70"/>
      <c r="HF31" s="70"/>
      <c r="HG31" s="70"/>
      <c r="HH31" s="70"/>
      <c r="HI31" s="70"/>
      <c r="HJ31" s="71"/>
      <c r="HK31" s="71"/>
      <c r="HL31" s="71"/>
    </row>
    <row r="32" spans="1:220" s="5" customFormat="1" ht="48.75" customHeight="1">
      <c r="A32" s="39" t="s">
        <v>104</v>
      </c>
      <c r="B32" s="40" t="s">
        <v>147</v>
      </c>
      <c r="C32" s="41" t="s">
        <v>148</v>
      </c>
      <c r="D32" s="31">
        <v>846</v>
      </c>
      <c r="E32" s="31">
        <v>0</v>
      </c>
      <c r="F32" s="31">
        <v>846</v>
      </c>
      <c r="G32" s="39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70"/>
      <c r="HF32" s="70"/>
      <c r="HG32" s="70"/>
      <c r="HH32" s="70"/>
      <c r="HI32" s="70"/>
      <c r="HJ32" s="71"/>
      <c r="HK32" s="71"/>
      <c r="HL32" s="71"/>
    </row>
    <row r="33" spans="1:220" s="5" customFormat="1" ht="39" customHeight="1">
      <c r="A33" s="39" t="s">
        <v>107</v>
      </c>
      <c r="B33" s="56" t="s">
        <v>149</v>
      </c>
      <c r="C33" s="41" t="s">
        <v>150</v>
      </c>
      <c r="D33" s="31">
        <v>1793.45</v>
      </c>
      <c r="E33" s="31">
        <v>0</v>
      </c>
      <c r="F33" s="31">
        <v>1793.45</v>
      </c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70"/>
      <c r="HF33" s="70"/>
      <c r="HG33" s="70"/>
      <c r="HH33" s="70"/>
      <c r="HI33" s="70"/>
      <c r="HJ33" s="71"/>
      <c r="HK33" s="71"/>
      <c r="HL33" s="71"/>
    </row>
    <row r="34" spans="1:7" s="4" customFormat="1" ht="33" customHeight="1">
      <c r="A34" s="33" t="s">
        <v>58</v>
      </c>
      <c r="B34" s="34"/>
      <c r="C34" s="26"/>
      <c r="D34" s="31">
        <f aca="true" t="shared" si="4" ref="D34:F34">SUM(D35:D40)</f>
        <v>5332</v>
      </c>
      <c r="E34" s="31">
        <f t="shared" si="4"/>
        <v>0</v>
      </c>
      <c r="F34" s="31">
        <f t="shared" si="4"/>
        <v>5332</v>
      </c>
      <c r="G34" s="32"/>
    </row>
    <row r="35" spans="1:220" s="5" customFormat="1" ht="36.75" customHeight="1">
      <c r="A35" s="57" t="s">
        <v>92</v>
      </c>
      <c r="B35" s="40" t="s">
        <v>59</v>
      </c>
      <c r="C35" s="37" t="s">
        <v>151</v>
      </c>
      <c r="D35" s="31">
        <v>2382</v>
      </c>
      <c r="E35" s="31">
        <v>0</v>
      </c>
      <c r="F35" s="31">
        <v>2382</v>
      </c>
      <c r="G35" s="5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70"/>
      <c r="HF35" s="70"/>
      <c r="HG35" s="70"/>
      <c r="HH35" s="70"/>
      <c r="HI35" s="70"/>
      <c r="HJ35" s="71"/>
      <c r="HK35" s="71"/>
      <c r="HL35" s="71"/>
    </row>
    <row r="36" spans="1:220" s="5" customFormat="1" ht="36.75" customHeight="1">
      <c r="A36" s="57" t="s">
        <v>95</v>
      </c>
      <c r="B36" s="40" t="s">
        <v>152</v>
      </c>
      <c r="C36" s="37" t="s">
        <v>153</v>
      </c>
      <c r="D36" s="31">
        <v>3</v>
      </c>
      <c r="E36" s="31"/>
      <c r="F36" s="31">
        <v>3</v>
      </c>
      <c r="G36" s="5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70"/>
      <c r="HF36" s="70"/>
      <c r="HG36" s="70"/>
      <c r="HH36" s="70"/>
      <c r="HI36" s="70"/>
      <c r="HJ36" s="71"/>
      <c r="HK36" s="71"/>
      <c r="HL36" s="71"/>
    </row>
    <row r="37" spans="1:220" s="5" customFormat="1" ht="36.75" customHeight="1">
      <c r="A37" s="57" t="s">
        <v>98</v>
      </c>
      <c r="B37" s="42" t="s">
        <v>154</v>
      </c>
      <c r="C37" s="41" t="s">
        <v>155</v>
      </c>
      <c r="D37" s="31">
        <v>50</v>
      </c>
      <c r="E37" s="31">
        <v>0</v>
      </c>
      <c r="F37" s="31">
        <v>50</v>
      </c>
      <c r="G37" s="39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J37" s="71"/>
      <c r="HK37" s="71"/>
      <c r="HL37" s="71"/>
    </row>
    <row r="38" spans="1:220" s="5" customFormat="1" ht="33" customHeight="1">
      <c r="A38" s="57" t="s">
        <v>101</v>
      </c>
      <c r="B38" s="56" t="s">
        <v>156</v>
      </c>
      <c r="C38" s="58" t="s">
        <v>157</v>
      </c>
      <c r="D38" s="31">
        <v>350</v>
      </c>
      <c r="E38" s="31">
        <v>0</v>
      </c>
      <c r="F38" s="31">
        <v>350</v>
      </c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70"/>
      <c r="HF38" s="70"/>
      <c r="HG38" s="70"/>
      <c r="HH38" s="70"/>
      <c r="HI38" s="70"/>
      <c r="HJ38" s="71"/>
      <c r="HK38" s="71"/>
      <c r="HL38" s="71"/>
    </row>
    <row r="39" spans="1:220" s="5" customFormat="1" ht="36.75" customHeight="1">
      <c r="A39" s="57" t="s">
        <v>104</v>
      </c>
      <c r="B39" s="40" t="s">
        <v>158</v>
      </c>
      <c r="C39" s="41" t="s">
        <v>159</v>
      </c>
      <c r="D39" s="31">
        <v>597</v>
      </c>
      <c r="E39" s="31">
        <v>0</v>
      </c>
      <c r="F39" s="31">
        <v>597</v>
      </c>
      <c r="G39" s="3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70"/>
      <c r="HF39" s="70"/>
      <c r="HG39" s="70"/>
      <c r="HH39" s="70"/>
      <c r="HI39" s="70"/>
      <c r="HJ39" s="71"/>
      <c r="HK39" s="71"/>
      <c r="HL39" s="71"/>
    </row>
    <row r="40" spans="1:220" s="5" customFormat="1" ht="56.25" customHeight="1">
      <c r="A40" s="57" t="s">
        <v>107</v>
      </c>
      <c r="B40" s="40" t="s">
        <v>160</v>
      </c>
      <c r="C40" s="41" t="s">
        <v>161</v>
      </c>
      <c r="D40" s="31">
        <v>1950</v>
      </c>
      <c r="E40" s="31">
        <v>0</v>
      </c>
      <c r="F40" s="31">
        <v>1950</v>
      </c>
      <c r="G40" s="3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70"/>
      <c r="HF40" s="70"/>
      <c r="HG40" s="70"/>
      <c r="HH40" s="70"/>
      <c r="HI40" s="70"/>
      <c r="HJ40" s="71"/>
      <c r="HK40" s="71"/>
      <c r="HL40" s="71"/>
    </row>
    <row r="41" spans="1:7" s="4" customFormat="1" ht="31.5" customHeight="1">
      <c r="A41" s="33" t="s">
        <v>74</v>
      </c>
      <c r="B41" s="34"/>
      <c r="C41" s="26"/>
      <c r="D41" s="31">
        <f aca="true" t="shared" si="5" ref="D41:F41">SUM(D42:D44)</f>
        <v>791</v>
      </c>
      <c r="E41" s="31">
        <f t="shared" si="5"/>
        <v>791</v>
      </c>
      <c r="F41" s="31">
        <f t="shared" si="5"/>
        <v>0</v>
      </c>
      <c r="G41" s="32"/>
    </row>
    <row r="42" spans="1:220" s="5" customFormat="1" ht="39" customHeight="1">
      <c r="A42" s="39" t="s">
        <v>92</v>
      </c>
      <c r="B42" s="36" t="s">
        <v>162</v>
      </c>
      <c r="C42" s="37" t="s">
        <v>94</v>
      </c>
      <c r="D42" s="31">
        <v>400</v>
      </c>
      <c r="E42" s="31">
        <v>400</v>
      </c>
      <c r="F42" s="31">
        <v>0</v>
      </c>
      <c r="G42" s="3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70"/>
      <c r="HF42" s="70"/>
      <c r="HG42" s="70"/>
      <c r="HH42" s="70"/>
      <c r="HI42" s="70"/>
      <c r="HJ42" s="71"/>
      <c r="HK42" s="71"/>
      <c r="HL42" s="71"/>
    </row>
    <row r="43" spans="1:220" s="5" customFormat="1" ht="39" customHeight="1">
      <c r="A43" s="39" t="s">
        <v>95</v>
      </c>
      <c r="B43" s="40" t="s">
        <v>163</v>
      </c>
      <c r="C43" s="41" t="s">
        <v>164</v>
      </c>
      <c r="D43" s="31">
        <v>300</v>
      </c>
      <c r="E43" s="31">
        <v>300</v>
      </c>
      <c r="F43" s="31">
        <v>0</v>
      </c>
      <c r="G43" s="3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70"/>
      <c r="HF43" s="70"/>
      <c r="HG43" s="70"/>
      <c r="HH43" s="70"/>
      <c r="HI43" s="70"/>
      <c r="HJ43" s="71"/>
      <c r="HK43" s="71"/>
      <c r="HL43" s="71"/>
    </row>
    <row r="44" spans="1:220" s="5" customFormat="1" ht="43.5" customHeight="1">
      <c r="A44" s="39" t="s">
        <v>98</v>
      </c>
      <c r="B44" s="40" t="s">
        <v>165</v>
      </c>
      <c r="C44" s="37" t="s">
        <v>114</v>
      </c>
      <c r="D44" s="31">
        <v>91</v>
      </c>
      <c r="E44" s="31">
        <v>91</v>
      </c>
      <c r="F44" s="31">
        <v>0</v>
      </c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70"/>
      <c r="HF44" s="70"/>
      <c r="HG44" s="70"/>
      <c r="HH44" s="70"/>
      <c r="HI44" s="70"/>
      <c r="HJ44" s="71"/>
      <c r="HK44" s="71"/>
      <c r="HL44" s="71"/>
    </row>
    <row r="45" spans="1:7" s="4" customFormat="1" ht="31.5" customHeight="1">
      <c r="A45" s="33" t="s">
        <v>77</v>
      </c>
      <c r="B45" s="34"/>
      <c r="C45" s="26"/>
      <c r="D45" s="31">
        <f aca="true" t="shared" si="6" ref="D45:F45">SUM(D46:D47)</f>
        <v>1318</v>
      </c>
      <c r="E45" s="31">
        <f t="shared" si="6"/>
        <v>1318</v>
      </c>
      <c r="F45" s="31">
        <f t="shared" si="6"/>
        <v>0</v>
      </c>
      <c r="G45" s="32"/>
    </row>
    <row r="46" spans="1:220" s="5" customFormat="1" ht="37.5" customHeight="1">
      <c r="A46" s="57" t="s">
        <v>92</v>
      </c>
      <c r="B46" s="36" t="s">
        <v>166</v>
      </c>
      <c r="C46" s="37" t="s">
        <v>94</v>
      </c>
      <c r="D46" s="31">
        <v>1117</v>
      </c>
      <c r="E46" s="31">
        <v>1117</v>
      </c>
      <c r="F46" s="31">
        <v>0</v>
      </c>
      <c r="G46" s="5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70"/>
      <c r="HF46" s="70"/>
      <c r="HG46" s="70"/>
      <c r="HH46" s="70"/>
      <c r="HI46" s="70"/>
      <c r="HJ46" s="71"/>
      <c r="HK46" s="71"/>
      <c r="HL46" s="71"/>
    </row>
    <row r="47" spans="1:220" s="5" customFormat="1" ht="37.5" customHeight="1">
      <c r="A47" s="39" t="s">
        <v>95</v>
      </c>
      <c r="B47" s="40" t="s">
        <v>167</v>
      </c>
      <c r="C47" s="37" t="s">
        <v>114</v>
      </c>
      <c r="D47" s="31">
        <v>201</v>
      </c>
      <c r="E47" s="31">
        <v>201</v>
      </c>
      <c r="F47" s="31">
        <v>0</v>
      </c>
      <c r="G47" s="5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J47" s="71"/>
      <c r="HK47" s="71"/>
      <c r="HL47" s="71"/>
    </row>
    <row r="48" spans="1:7" s="4" customFormat="1" ht="32.25" customHeight="1">
      <c r="A48" s="33" t="s">
        <v>80</v>
      </c>
      <c r="B48" s="34"/>
      <c r="C48" s="26"/>
      <c r="D48" s="31">
        <f aca="true" t="shared" si="7" ref="D48:F48">SUM(D49:D50)</f>
        <v>11532</v>
      </c>
      <c r="E48" s="31">
        <f t="shared" si="7"/>
        <v>2164.84</v>
      </c>
      <c r="F48" s="31">
        <f t="shared" si="7"/>
        <v>9367.16</v>
      </c>
      <c r="G48" s="32"/>
    </row>
    <row r="49" spans="1:220" s="5" customFormat="1" ht="36" customHeight="1">
      <c r="A49" s="39" t="s">
        <v>92</v>
      </c>
      <c r="B49" s="40" t="s">
        <v>168</v>
      </c>
      <c r="C49" s="37" t="s">
        <v>169</v>
      </c>
      <c r="D49" s="31">
        <v>4332</v>
      </c>
      <c r="E49" s="31">
        <v>2164.84</v>
      </c>
      <c r="F49" s="31">
        <v>2167.16</v>
      </c>
      <c r="G49" s="39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70"/>
      <c r="HF49" s="70"/>
      <c r="HG49" s="70"/>
      <c r="HH49" s="70"/>
      <c r="HI49" s="70"/>
      <c r="HJ49" s="71"/>
      <c r="HK49" s="71"/>
      <c r="HL49" s="71"/>
    </row>
    <row r="50" spans="1:220" s="5" customFormat="1" ht="36" customHeight="1">
      <c r="A50" s="39" t="s">
        <v>95</v>
      </c>
      <c r="B50" s="40" t="s">
        <v>170</v>
      </c>
      <c r="C50" s="41" t="s">
        <v>171</v>
      </c>
      <c r="D50" s="31">
        <v>7200</v>
      </c>
      <c r="E50" s="31">
        <v>0</v>
      </c>
      <c r="F50" s="31">
        <v>7200</v>
      </c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70"/>
      <c r="HF50" s="70"/>
      <c r="HG50" s="70"/>
      <c r="HH50" s="70"/>
      <c r="HI50" s="70"/>
      <c r="HJ50" s="71"/>
      <c r="HK50" s="71"/>
      <c r="HL50" s="71"/>
    </row>
    <row r="51" spans="1:7" s="4" customFormat="1" ht="33" customHeight="1">
      <c r="A51" s="33" t="s">
        <v>64</v>
      </c>
      <c r="B51" s="34"/>
      <c r="C51" s="26"/>
      <c r="D51" s="31">
        <f aca="true" t="shared" si="8" ref="D51:F51">SUM(D52:D58)</f>
        <v>4259</v>
      </c>
      <c r="E51" s="31">
        <f t="shared" si="8"/>
        <v>2048</v>
      </c>
      <c r="F51" s="31">
        <f t="shared" si="8"/>
        <v>2211</v>
      </c>
      <c r="G51" s="32"/>
    </row>
    <row r="52" spans="1:220" s="5" customFormat="1" ht="38.25" customHeight="1">
      <c r="A52" s="39" t="s">
        <v>92</v>
      </c>
      <c r="B52" s="40" t="s">
        <v>65</v>
      </c>
      <c r="C52" s="37" t="s">
        <v>172</v>
      </c>
      <c r="D52" s="31">
        <v>1339</v>
      </c>
      <c r="E52" s="31">
        <v>1129</v>
      </c>
      <c r="F52" s="31">
        <v>210</v>
      </c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70"/>
      <c r="HF52" s="70"/>
      <c r="HG52" s="70"/>
      <c r="HH52" s="70"/>
      <c r="HI52" s="70"/>
      <c r="HJ52" s="71"/>
      <c r="HK52" s="71"/>
      <c r="HL52" s="71"/>
    </row>
    <row r="53" spans="1:220" s="5" customFormat="1" ht="31.5" customHeight="1">
      <c r="A53" s="39" t="s">
        <v>95</v>
      </c>
      <c r="B53" s="40" t="s">
        <v>173</v>
      </c>
      <c r="C53" s="37" t="s">
        <v>174</v>
      </c>
      <c r="D53" s="31">
        <v>1858</v>
      </c>
      <c r="E53" s="31">
        <v>0</v>
      </c>
      <c r="F53" s="31">
        <v>1858</v>
      </c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70"/>
      <c r="HF53" s="70"/>
      <c r="HG53" s="70"/>
      <c r="HH53" s="70"/>
      <c r="HI53" s="70"/>
      <c r="HJ53" s="71"/>
      <c r="HK53" s="71"/>
      <c r="HL53" s="71"/>
    </row>
    <row r="54" spans="1:220" s="5" customFormat="1" ht="31.5" customHeight="1">
      <c r="A54" s="39" t="s">
        <v>98</v>
      </c>
      <c r="B54" s="40" t="s">
        <v>173</v>
      </c>
      <c r="C54" s="37" t="s">
        <v>175</v>
      </c>
      <c r="D54" s="31">
        <v>38</v>
      </c>
      <c r="E54" s="31"/>
      <c r="F54" s="31">
        <v>38</v>
      </c>
      <c r="G54" s="39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70"/>
      <c r="HF54" s="70"/>
      <c r="HG54" s="70"/>
      <c r="HH54" s="70"/>
      <c r="HI54" s="70"/>
      <c r="HJ54" s="71"/>
      <c r="HK54" s="71"/>
      <c r="HL54" s="71"/>
    </row>
    <row r="55" spans="1:220" s="5" customFormat="1" ht="39" customHeight="1">
      <c r="A55" s="39" t="s">
        <v>101</v>
      </c>
      <c r="B55" s="40" t="s">
        <v>69</v>
      </c>
      <c r="C55" s="37" t="s">
        <v>176</v>
      </c>
      <c r="D55" s="31">
        <v>790</v>
      </c>
      <c r="E55" s="31">
        <v>685</v>
      </c>
      <c r="F55" s="31">
        <v>105</v>
      </c>
      <c r="G55" s="39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70"/>
      <c r="HF55" s="70"/>
      <c r="HG55" s="70"/>
      <c r="HH55" s="70"/>
      <c r="HI55" s="70"/>
      <c r="HJ55" s="71"/>
      <c r="HK55" s="71"/>
      <c r="HL55" s="71"/>
    </row>
    <row r="56" spans="1:220" s="5" customFormat="1" ht="39" customHeight="1">
      <c r="A56" s="39" t="s">
        <v>104</v>
      </c>
      <c r="B56" s="60" t="s">
        <v>71</v>
      </c>
      <c r="C56" s="41" t="s">
        <v>177</v>
      </c>
      <c r="D56" s="31">
        <v>84</v>
      </c>
      <c r="E56" s="31">
        <v>84</v>
      </c>
      <c r="F56" s="31">
        <v>0</v>
      </c>
      <c r="G56" s="39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J56" s="71"/>
      <c r="HK56" s="71"/>
      <c r="HL56" s="71"/>
    </row>
    <row r="57" spans="1:220" s="8" customFormat="1" ht="39" customHeight="1">
      <c r="A57" s="39" t="s">
        <v>107</v>
      </c>
      <c r="B57" s="56" t="s">
        <v>178</v>
      </c>
      <c r="C57" s="41" t="s">
        <v>179</v>
      </c>
      <c r="D57" s="31">
        <v>90</v>
      </c>
      <c r="E57" s="31">
        <v>90</v>
      </c>
      <c r="F57" s="31">
        <v>0</v>
      </c>
      <c r="G57" s="61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70"/>
      <c r="HF57" s="70"/>
      <c r="HG57" s="70"/>
      <c r="HH57" s="70"/>
      <c r="HI57" s="70"/>
      <c r="HJ57" s="71"/>
      <c r="HK57" s="71"/>
      <c r="HL57" s="71"/>
    </row>
    <row r="58" spans="1:220" s="8" customFormat="1" ht="39" customHeight="1">
      <c r="A58" s="39" t="s">
        <v>109</v>
      </c>
      <c r="B58" s="56" t="s">
        <v>178</v>
      </c>
      <c r="C58" s="41" t="s">
        <v>180</v>
      </c>
      <c r="D58" s="31">
        <v>60</v>
      </c>
      <c r="E58" s="31">
        <v>60</v>
      </c>
      <c r="F58" s="31">
        <v>0</v>
      </c>
      <c r="G58" s="61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70"/>
      <c r="HF58" s="70"/>
      <c r="HG58" s="70"/>
      <c r="HH58" s="70"/>
      <c r="HI58" s="70"/>
      <c r="HJ58" s="71"/>
      <c r="HK58" s="71"/>
      <c r="HL58" s="71"/>
    </row>
    <row r="59" spans="1:7" s="4" customFormat="1" ht="33.75" customHeight="1">
      <c r="A59" s="33" t="s">
        <v>84</v>
      </c>
      <c r="B59" s="34"/>
      <c r="C59" s="26"/>
      <c r="D59" s="31">
        <f aca="true" t="shared" si="9" ref="D59:F59">SUM(D60)</f>
        <v>136</v>
      </c>
      <c r="E59" s="31">
        <f t="shared" si="9"/>
        <v>0</v>
      </c>
      <c r="F59" s="31">
        <f t="shared" si="9"/>
        <v>136</v>
      </c>
      <c r="G59" s="32"/>
    </row>
    <row r="60" spans="1:220" s="5" customFormat="1" ht="36.75" customHeight="1">
      <c r="A60" s="39" t="s">
        <v>92</v>
      </c>
      <c r="B60" s="40" t="s">
        <v>181</v>
      </c>
      <c r="C60" s="37" t="s">
        <v>182</v>
      </c>
      <c r="D60" s="31">
        <v>136</v>
      </c>
      <c r="E60" s="31">
        <v>0</v>
      </c>
      <c r="F60" s="31">
        <v>136</v>
      </c>
      <c r="G60" s="39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70"/>
      <c r="HF60" s="70"/>
      <c r="HG60" s="70"/>
      <c r="HH60" s="70"/>
      <c r="HI60" s="70"/>
      <c r="HJ60" s="71"/>
      <c r="HK60" s="71"/>
      <c r="HL60" s="71"/>
    </row>
    <row r="61" spans="1:7" s="4" customFormat="1" ht="33.75" customHeight="1">
      <c r="A61" s="33" t="s">
        <v>183</v>
      </c>
      <c r="B61" s="34"/>
      <c r="C61" s="26"/>
      <c r="D61" s="31">
        <f aca="true" t="shared" si="10" ref="D61:F61">D62</f>
        <v>2570</v>
      </c>
      <c r="E61" s="31">
        <f t="shared" si="10"/>
        <v>0</v>
      </c>
      <c r="F61" s="31">
        <f t="shared" si="10"/>
        <v>2570</v>
      </c>
      <c r="G61" s="32"/>
    </row>
    <row r="62" spans="1:252" s="9" customFormat="1" ht="36" customHeight="1">
      <c r="A62" s="62" t="s">
        <v>92</v>
      </c>
      <c r="B62" s="40" t="s">
        <v>184</v>
      </c>
      <c r="C62" s="37" t="s">
        <v>185</v>
      </c>
      <c r="D62" s="63">
        <v>2570</v>
      </c>
      <c r="E62" s="64"/>
      <c r="F62" s="31">
        <v>2570</v>
      </c>
      <c r="G62" s="65"/>
      <c r="HE62" s="16"/>
      <c r="HF62" s="16"/>
      <c r="HG62" s="16"/>
      <c r="HH62" s="16"/>
      <c r="HI62" s="16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7" s="4" customFormat="1" ht="33.75" customHeight="1">
      <c r="A63" s="33" t="s">
        <v>186</v>
      </c>
      <c r="B63" s="34"/>
      <c r="C63" s="26"/>
      <c r="D63" s="31">
        <f aca="true" t="shared" si="11" ref="D63:F63">SUM(D64:D68)</f>
        <v>2257</v>
      </c>
      <c r="E63" s="31">
        <f t="shared" si="11"/>
        <v>0</v>
      </c>
      <c r="F63" s="31">
        <f t="shared" si="11"/>
        <v>2257</v>
      </c>
      <c r="G63" s="32"/>
    </row>
    <row r="64" spans="1:252" s="9" customFormat="1" ht="35.25" customHeight="1">
      <c r="A64" s="62" t="s">
        <v>92</v>
      </c>
      <c r="B64" s="40" t="s">
        <v>187</v>
      </c>
      <c r="C64" s="37" t="s">
        <v>188</v>
      </c>
      <c r="D64" s="63">
        <v>490</v>
      </c>
      <c r="E64" s="64"/>
      <c r="F64" s="31">
        <v>490</v>
      </c>
      <c r="G64" s="65"/>
      <c r="HE64" s="16"/>
      <c r="HF64" s="16"/>
      <c r="HG64" s="16"/>
      <c r="HH64" s="16"/>
      <c r="HI64" s="16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2" s="9" customFormat="1" ht="35.25" customHeight="1">
      <c r="A65" s="62" t="s">
        <v>95</v>
      </c>
      <c r="B65" s="40" t="s">
        <v>189</v>
      </c>
      <c r="C65" s="37" t="s">
        <v>190</v>
      </c>
      <c r="D65" s="63">
        <v>1745</v>
      </c>
      <c r="E65" s="64"/>
      <c r="F65" s="31">
        <v>1745</v>
      </c>
      <c r="G65" s="65"/>
      <c r="HE65" s="16"/>
      <c r="HF65" s="16"/>
      <c r="HG65" s="16"/>
      <c r="HH65" s="16"/>
      <c r="HI65" s="16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</row>
    <row r="66" spans="1:252" s="9" customFormat="1" ht="35.25" customHeight="1">
      <c r="A66" s="62" t="s">
        <v>98</v>
      </c>
      <c r="B66" s="40" t="s">
        <v>191</v>
      </c>
      <c r="C66" s="37" t="s">
        <v>192</v>
      </c>
      <c r="D66" s="63">
        <v>223.9</v>
      </c>
      <c r="E66" s="64"/>
      <c r="F66" s="31">
        <v>223.9</v>
      </c>
      <c r="G66" s="65"/>
      <c r="HE66" s="16"/>
      <c r="HF66" s="16"/>
      <c r="HG66" s="16"/>
      <c r="HH66" s="16"/>
      <c r="HI66" s="16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spans="1:252" s="9" customFormat="1" ht="35.25" customHeight="1">
      <c r="A67" s="62" t="s">
        <v>101</v>
      </c>
      <c r="B67" s="40" t="s">
        <v>193</v>
      </c>
      <c r="C67" s="37" t="s">
        <v>194</v>
      </c>
      <c r="D67" s="63">
        <v>141</v>
      </c>
      <c r="E67" s="64"/>
      <c r="F67" s="31">
        <v>141</v>
      </c>
      <c r="G67" s="65"/>
      <c r="HE67" s="16"/>
      <c r="HF67" s="16"/>
      <c r="HG67" s="16"/>
      <c r="HH67" s="16"/>
      <c r="HI67" s="16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</row>
    <row r="68" spans="1:252" s="9" customFormat="1" ht="35.25" customHeight="1">
      <c r="A68" s="62" t="s">
        <v>104</v>
      </c>
      <c r="B68" s="40" t="s">
        <v>195</v>
      </c>
      <c r="C68" s="37" t="s">
        <v>196</v>
      </c>
      <c r="D68" s="63">
        <v>-342.9</v>
      </c>
      <c r="E68" s="64"/>
      <c r="F68" s="31">
        <v>-342.9</v>
      </c>
      <c r="G68" s="65"/>
      <c r="HE68" s="16"/>
      <c r="HF68" s="16"/>
      <c r="HG68" s="16"/>
      <c r="HH68" s="16"/>
      <c r="HI68" s="16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</row>
  </sheetData>
  <sheetProtection/>
  <mergeCells count="15">
    <mergeCell ref="A1:G1"/>
    <mergeCell ref="A2:B2"/>
    <mergeCell ref="C2:D2"/>
    <mergeCell ref="A4:B4"/>
    <mergeCell ref="A5:B5"/>
    <mergeCell ref="A15:B15"/>
    <mergeCell ref="A27:B27"/>
    <mergeCell ref="A34:B34"/>
    <mergeCell ref="A41:B41"/>
    <mergeCell ref="A45:B45"/>
    <mergeCell ref="A48:B48"/>
    <mergeCell ref="A51:B51"/>
    <mergeCell ref="A59:B59"/>
    <mergeCell ref="A61:B61"/>
    <mergeCell ref="A63:B63"/>
  </mergeCells>
  <printOptions/>
  <pageMargins left="0.51" right="0.35" top="0.55" bottom="0.47" header="0.5" footer="0.5"/>
  <pageSetup fitToHeight="0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0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3.50390625" style="10" customWidth="1"/>
    <col min="2" max="2" width="31.75390625" style="11" customWidth="1"/>
    <col min="3" max="3" width="11.125" style="12" customWidth="1"/>
    <col min="4" max="4" width="13.50390625" style="13" customWidth="1"/>
    <col min="5" max="6" width="12.125" style="14" customWidth="1"/>
    <col min="7" max="7" width="12.125" style="15" customWidth="1"/>
    <col min="8" max="8" width="21.125" style="10" customWidth="1"/>
    <col min="9" max="212" width="9.00390625" style="10" customWidth="1"/>
    <col min="213" max="217" width="9.00390625" style="16" customWidth="1"/>
    <col min="218" max="252" width="9.00390625" style="17" customWidth="1"/>
  </cols>
  <sheetData>
    <row r="1" spans="1:7" s="1" customFormat="1" ht="45" customHeight="1">
      <c r="A1" s="18" t="s">
        <v>87</v>
      </c>
      <c r="B1" s="19"/>
      <c r="C1" s="19"/>
      <c r="D1" s="20"/>
      <c r="E1" s="20"/>
      <c r="F1" s="20"/>
      <c r="G1" s="18"/>
    </row>
    <row r="2" spans="1:7" s="2" customFormat="1" ht="22.5" customHeight="1">
      <c r="A2" s="21" t="s">
        <v>88</v>
      </c>
      <c r="B2" s="21"/>
      <c r="C2" s="22" t="s">
        <v>197</v>
      </c>
      <c r="D2" s="22"/>
      <c r="G2" s="23" t="s">
        <v>2</v>
      </c>
    </row>
    <row r="3" spans="1:217" s="3" customFormat="1" ht="36" customHeight="1">
      <c r="A3" s="24" t="s">
        <v>3</v>
      </c>
      <c r="B3" s="25" t="s">
        <v>4</v>
      </c>
      <c r="C3" s="26" t="s">
        <v>6</v>
      </c>
      <c r="D3" s="27" t="s">
        <v>90</v>
      </c>
      <c r="E3" s="28" t="s">
        <v>9</v>
      </c>
      <c r="F3" s="28" t="s">
        <v>8</v>
      </c>
      <c r="G3" s="25" t="s">
        <v>10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69"/>
      <c r="HF3" s="69"/>
      <c r="HG3" s="69"/>
      <c r="HH3" s="69"/>
      <c r="HI3" s="69"/>
    </row>
    <row r="4" spans="1:7" s="4" customFormat="1" ht="33" customHeight="1">
      <c r="A4" s="24" t="s">
        <v>91</v>
      </c>
      <c r="B4" s="30"/>
      <c r="C4" s="26"/>
      <c r="D4" s="31">
        <f aca="true" t="shared" si="0" ref="D4:F4">D5+D15+D27+D34+D51+D41+D45+D48+D59+D61+D65</f>
        <v>103530.54000000001</v>
      </c>
      <c r="E4" s="31">
        <f t="shared" si="0"/>
        <v>59160.28999999999</v>
      </c>
      <c r="F4" s="31">
        <f t="shared" si="0"/>
        <v>45745.59</v>
      </c>
      <c r="G4" s="32"/>
    </row>
    <row r="5" spans="1:7" s="4" customFormat="1" ht="33" customHeight="1">
      <c r="A5" s="33" t="s">
        <v>13</v>
      </c>
      <c r="B5" s="34"/>
      <c r="C5" s="26"/>
      <c r="D5" s="31">
        <f aca="true" t="shared" si="1" ref="D5:F5">SUM(D6:D14)</f>
        <v>52443</v>
      </c>
      <c r="E5" s="31">
        <f t="shared" si="1"/>
        <v>49848.11</v>
      </c>
      <c r="F5" s="31">
        <f t="shared" si="1"/>
        <v>2594.89</v>
      </c>
      <c r="G5" s="32"/>
    </row>
    <row r="6" spans="1:220" s="5" customFormat="1" ht="37.5" customHeight="1">
      <c r="A6" s="35" t="s">
        <v>92</v>
      </c>
      <c r="B6" s="36" t="s">
        <v>93</v>
      </c>
      <c r="C6" s="37" t="s">
        <v>94</v>
      </c>
      <c r="D6" s="31">
        <v>7225</v>
      </c>
      <c r="E6" s="31">
        <v>7225</v>
      </c>
      <c r="F6" s="31">
        <v>0</v>
      </c>
      <c r="G6" s="3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70"/>
      <c r="HF6" s="70"/>
      <c r="HG6" s="70"/>
      <c r="HH6" s="70"/>
      <c r="HI6" s="70"/>
      <c r="HJ6" s="71"/>
      <c r="HK6" s="71"/>
      <c r="HL6" s="71"/>
    </row>
    <row r="7" spans="1:220" s="5" customFormat="1" ht="48" customHeight="1">
      <c r="A7" s="39" t="s">
        <v>95</v>
      </c>
      <c r="B7" s="40" t="s">
        <v>96</v>
      </c>
      <c r="C7" s="41" t="s">
        <v>97</v>
      </c>
      <c r="D7" s="31">
        <v>14654</v>
      </c>
      <c r="E7" s="31">
        <v>12379.11</v>
      </c>
      <c r="F7" s="31">
        <v>2274.89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70"/>
      <c r="HF7" s="70"/>
      <c r="HG7" s="70"/>
      <c r="HH7" s="70"/>
      <c r="HI7" s="70"/>
      <c r="HJ7" s="71"/>
      <c r="HK7" s="71"/>
      <c r="HL7" s="71"/>
    </row>
    <row r="8" spans="1:220" s="5" customFormat="1" ht="45.75" customHeight="1">
      <c r="A8" s="39" t="s">
        <v>98</v>
      </c>
      <c r="B8" s="40" t="s">
        <v>99</v>
      </c>
      <c r="C8" s="41" t="s">
        <v>100</v>
      </c>
      <c r="D8" s="31">
        <v>1000</v>
      </c>
      <c r="E8" s="31">
        <v>1000</v>
      </c>
      <c r="F8" s="31">
        <v>0</v>
      </c>
      <c r="G8" s="39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70"/>
      <c r="HF8" s="70"/>
      <c r="HG8" s="70"/>
      <c r="HH8" s="70"/>
      <c r="HI8" s="70"/>
      <c r="HJ8" s="71"/>
      <c r="HK8" s="71"/>
      <c r="HL8" s="71"/>
    </row>
    <row r="9" spans="1:220" s="5" customFormat="1" ht="41.25" customHeight="1">
      <c r="A9" s="35" t="s">
        <v>101</v>
      </c>
      <c r="B9" s="40" t="s">
        <v>102</v>
      </c>
      <c r="C9" s="41" t="s">
        <v>103</v>
      </c>
      <c r="D9" s="31">
        <v>21277</v>
      </c>
      <c r="E9" s="31">
        <v>21277</v>
      </c>
      <c r="F9" s="31">
        <v>0</v>
      </c>
      <c r="G9" s="3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70"/>
      <c r="HF9" s="70"/>
      <c r="HG9" s="70"/>
      <c r="HH9" s="70"/>
      <c r="HI9" s="70"/>
      <c r="HJ9" s="71"/>
      <c r="HK9" s="71"/>
      <c r="HL9" s="71"/>
    </row>
    <row r="10" spans="1:220" s="5" customFormat="1" ht="36" customHeight="1">
      <c r="A10" s="39" t="s">
        <v>104</v>
      </c>
      <c r="B10" s="42" t="s">
        <v>105</v>
      </c>
      <c r="C10" s="41" t="s">
        <v>106</v>
      </c>
      <c r="D10" s="31">
        <v>1728</v>
      </c>
      <c r="E10" s="31">
        <v>1728</v>
      </c>
      <c r="F10" s="31">
        <v>0</v>
      </c>
      <c r="G10" s="39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70"/>
      <c r="HF10" s="70"/>
      <c r="HG10" s="70"/>
      <c r="HH10" s="70"/>
      <c r="HI10" s="70"/>
      <c r="HJ10" s="71"/>
      <c r="HK10" s="71"/>
      <c r="HL10" s="71"/>
    </row>
    <row r="11" spans="1:220" s="5" customFormat="1" ht="36" customHeight="1">
      <c r="A11" s="39" t="s">
        <v>107</v>
      </c>
      <c r="B11" s="43" t="s">
        <v>26</v>
      </c>
      <c r="C11" s="12" t="s">
        <v>108</v>
      </c>
      <c r="D11" s="31">
        <v>720</v>
      </c>
      <c r="E11" s="31">
        <v>400</v>
      </c>
      <c r="F11" s="31">
        <v>320</v>
      </c>
      <c r="G11" s="39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70"/>
      <c r="HF11" s="70"/>
      <c r="HG11" s="70"/>
      <c r="HH11" s="70"/>
      <c r="HI11" s="70"/>
      <c r="HJ11" s="71"/>
      <c r="HK11" s="71"/>
      <c r="HL11" s="71"/>
    </row>
    <row r="12" spans="1:220" s="5" customFormat="1" ht="36" customHeight="1">
      <c r="A12" s="35" t="s">
        <v>109</v>
      </c>
      <c r="B12" s="44" t="s">
        <v>110</v>
      </c>
      <c r="C12" s="37" t="s">
        <v>111</v>
      </c>
      <c r="D12" s="31">
        <v>2000</v>
      </c>
      <c r="E12" s="31">
        <v>2000</v>
      </c>
      <c r="F12" s="31">
        <v>0</v>
      </c>
      <c r="G12" s="3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70"/>
      <c r="HF12" s="70"/>
      <c r="HG12" s="70"/>
      <c r="HH12" s="70"/>
      <c r="HI12" s="70"/>
      <c r="HJ12" s="71"/>
      <c r="HK12" s="71"/>
      <c r="HL12" s="71"/>
    </row>
    <row r="13" spans="1:220" s="5" customFormat="1" ht="48.75" customHeight="1">
      <c r="A13" s="39" t="s">
        <v>112</v>
      </c>
      <c r="B13" s="40" t="s">
        <v>113</v>
      </c>
      <c r="C13" s="37" t="s">
        <v>114</v>
      </c>
      <c r="D13" s="45">
        <v>3139</v>
      </c>
      <c r="E13" s="31">
        <v>3139</v>
      </c>
      <c r="F13" s="31">
        <v>0</v>
      </c>
      <c r="G13" s="39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70"/>
      <c r="HF13" s="70"/>
      <c r="HG13" s="70"/>
      <c r="HH13" s="70"/>
      <c r="HI13" s="70"/>
      <c r="HJ13" s="71"/>
      <c r="HK13" s="71"/>
      <c r="HL13" s="71"/>
    </row>
    <row r="14" spans="1:220" s="5" customFormat="1" ht="58.5" customHeight="1">
      <c r="A14" s="39" t="s">
        <v>115</v>
      </c>
      <c r="B14" s="40" t="s">
        <v>116</v>
      </c>
      <c r="C14" s="37" t="s">
        <v>117</v>
      </c>
      <c r="D14" s="45">
        <v>700</v>
      </c>
      <c r="E14" s="31">
        <v>700</v>
      </c>
      <c r="F14" s="31">
        <v>0</v>
      </c>
      <c r="G14" s="3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70"/>
      <c r="HF14" s="70"/>
      <c r="HG14" s="70"/>
      <c r="HH14" s="70"/>
      <c r="HI14" s="70"/>
      <c r="HJ14" s="71"/>
      <c r="HK14" s="71"/>
      <c r="HL14" s="71"/>
    </row>
    <row r="15" spans="1:7" s="4" customFormat="1" ht="39" customHeight="1">
      <c r="A15" s="33" t="s">
        <v>33</v>
      </c>
      <c r="B15" s="46"/>
      <c r="C15" s="26"/>
      <c r="D15" s="31">
        <f aca="true" t="shared" si="2" ref="D15:F15">SUM(D16:D26)</f>
        <v>13053.41</v>
      </c>
      <c r="E15" s="31">
        <f t="shared" si="2"/>
        <v>2990.34</v>
      </c>
      <c r="F15" s="31">
        <f t="shared" si="2"/>
        <v>11438.41</v>
      </c>
      <c r="G15" s="32"/>
    </row>
    <row r="16" spans="1:220" s="6" customFormat="1" ht="39" customHeight="1">
      <c r="A16" s="47" t="s">
        <v>92</v>
      </c>
      <c r="B16" s="48" t="s">
        <v>118</v>
      </c>
      <c r="C16" s="49" t="s">
        <v>94</v>
      </c>
      <c r="D16" s="50">
        <v>470</v>
      </c>
      <c r="E16" s="50">
        <v>0</v>
      </c>
      <c r="F16" s="50">
        <v>470</v>
      </c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71"/>
      <c r="HF16" s="71"/>
      <c r="HG16" s="71"/>
      <c r="HH16" s="71"/>
      <c r="HI16" s="71"/>
      <c r="HJ16" s="71"/>
      <c r="HK16" s="71"/>
      <c r="HL16" s="71"/>
    </row>
    <row r="17" spans="1:220" s="6" customFormat="1" ht="39" customHeight="1">
      <c r="A17" s="47" t="s">
        <v>95</v>
      </c>
      <c r="B17" s="48" t="s">
        <v>119</v>
      </c>
      <c r="C17" s="49" t="s">
        <v>120</v>
      </c>
      <c r="D17" s="50">
        <v>4077</v>
      </c>
      <c r="E17" s="50">
        <v>0</v>
      </c>
      <c r="F17" s="50">
        <v>4077</v>
      </c>
      <c r="G17" s="47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71"/>
      <c r="HF17" s="71"/>
      <c r="HG17" s="71"/>
      <c r="HH17" s="71"/>
      <c r="HI17" s="71"/>
      <c r="HJ17" s="71"/>
      <c r="HK17" s="71"/>
      <c r="HL17" s="71"/>
    </row>
    <row r="18" spans="1:220" s="6" customFormat="1" ht="39" customHeight="1">
      <c r="A18" s="47" t="s">
        <v>98</v>
      </c>
      <c r="B18" s="48" t="s">
        <v>37</v>
      </c>
      <c r="C18" s="49" t="s">
        <v>121</v>
      </c>
      <c r="D18" s="50">
        <v>2375</v>
      </c>
      <c r="E18" s="50">
        <v>0</v>
      </c>
      <c r="F18" s="50">
        <v>2375</v>
      </c>
      <c r="G18" s="47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71"/>
      <c r="HF18" s="71"/>
      <c r="HG18" s="71"/>
      <c r="HH18" s="71"/>
      <c r="HI18" s="71"/>
      <c r="HJ18" s="71"/>
      <c r="HK18" s="71"/>
      <c r="HL18" s="71"/>
    </row>
    <row r="19" spans="1:220" s="6" customFormat="1" ht="39" customHeight="1">
      <c r="A19" s="47" t="s">
        <v>101</v>
      </c>
      <c r="B19" s="48" t="s">
        <v>122</v>
      </c>
      <c r="C19" s="49" t="s">
        <v>123</v>
      </c>
      <c r="D19" s="50">
        <v>1068</v>
      </c>
      <c r="E19" s="50">
        <v>0</v>
      </c>
      <c r="F19" s="50">
        <v>1068</v>
      </c>
      <c r="G19" s="47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71"/>
      <c r="HF19" s="71"/>
      <c r="HG19" s="71"/>
      <c r="HH19" s="71"/>
      <c r="HI19" s="71"/>
      <c r="HJ19" s="71"/>
      <c r="HK19" s="71"/>
      <c r="HL19" s="71"/>
    </row>
    <row r="20" spans="1:220" s="6" customFormat="1" ht="39" customHeight="1">
      <c r="A20" s="47" t="s">
        <v>104</v>
      </c>
      <c r="B20" s="48" t="s">
        <v>124</v>
      </c>
      <c r="C20" s="49" t="s">
        <v>125</v>
      </c>
      <c r="D20" s="50">
        <v>52</v>
      </c>
      <c r="E20" s="50">
        <v>0</v>
      </c>
      <c r="F20" s="50">
        <v>52</v>
      </c>
      <c r="G20" s="47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71"/>
      <c r="HF20" s="71"/>
      <c r="HG20" s="71"/>
      <c r="HH20" s="71"/>
      <c r="HI20" s="71"/>
      <c r="HJ20" s="71"/>
      <c r="HK20" s="71"/>
      <c r="HL20" s="71"/>
    </row>
    <row r="21" spans="1:220" s="6" customFormat="1" ht="36.75" customHeight="1">
      <c r="A21" s="47" t="s">
        <v>107</v>
      </c>
      <c r="B21" s="48" t="s">
        <v>126</v>
      </c>
      <c r="C21" s="49" t="s">
        <v>127</v>
      </c>
      <c r="D21" s="50">
        <v>250</v>
      </c>
      <c r="E21" s="50">
        <v>0</v>
      </c>
      <c r="F21" s="50">
        <v>250</v>
      </c>
      <c r="G21" s="47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71"/>
      <c r="HF21" s="71"/>
      <c r="HG21" s="71"/>
      <c r="HH21" s="71"/>
      <c r="HI21" s="71"/>
      <c r="HJ21" s="71"/>
      <c r="HK21" s="71"/>
      <c r="HL21" s="71"/>
    </row>
    <row r="22" spans="1:220" s="6" customFormat="1" ht="36.75" customHeight="1">
      <c r="A22" s="47" t="s">
        <v>109</v>
      </c>
      <c r="B22" s="48" t="s">
        <v>45</v>
      </c>
      <c r="C22" s="49" t="s">
        <v>128</v>
      </c>
      <c r="D22" s="50">
        <v>209.41</v>
      </c>
      <c r="E22" s="50">
        <v>0</v>
      </c>
      <c r="F22" s="50">
        <v>209.41</v>
      </c>
      <c r="G22" s="47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71"/>
      <c r="HF22" s="71"/>
      <c r="HG22" s="71"/>
      <c r="HH22" s="71"/>
      <c r="HI22" s="71"/>
      <c r="HJ22" s="71"/>
      <c r="HK22" s="71"/>
      <c r="HL22" s="71"/>
    </row>
    <row r="23" spans="1:220" s="6" customFormat="1" ht="36.75" customHeight="1">
      <c r="A23" s="47" t="s">
        <v>112</v>
      </c>
      <c r="B23" s="48" t="s">
        <v>129</v>
      </c>
      <c r="C23" s="49" t="s">
        <v>130</v>
      </c>
      <c r="D23" s="50">
        <v>-100</v>
      </c>
      <c r="E23" s="50">
        <v>0</v>
      </c>
      <c r="F23" s="50">
        <v>-100</v>
      </c>
      <c r="G23" s="47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71"/>
      <c r="HF23" s="71"/>
      <c r="HG23" s="71"/>
      <c r="HH23" s="71"/>
      <c r="HI23" s="71"/>
      <c r="HJ23" s="71"/>
      <c r="HK23" s="71"/>
      <c r="HL23" s="71"/>
    </row>
    <row r="24" spans="1:220" s="6" customFormat="1" ht="36.75" customHeight="1">
      <c r="A24" s="47" t="s">
        <v>115</v>
      </c>
      <c r="B24" s="48" t="s">
        <v>131</v>
      </c>
      <c r="C24" s="49" t="s">
        <v>132</v>
      </c>
      <c r="D24" s="50">
        <v>150</v>
      </c>
      <c r="E24" s="50">
        <v>0</v>
      </c>
      <c r="F24" s="50">
        <v>150</v>
      </c>
      <c r="G24" s="4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71"/>
      <c r="HF24" s="71"/>
      <c r="HG24" s="71"/>
      <c r="HH24" s="71"/>
      <c r="HI24" s="71"/>
      <c r="HJ24" s="71"/>
      <c r="HK24" s="71"/>
      <c r="HL24" s="71"/>
    </row>
    <row r="25" spans="1:220" s="6" customFormat="1" ht="36.75" customHeight="1">
      <c r="A25" s="47" t="s">
        <v>133</v>
      </c>
      <c r="B25" s="53" t="s">
        <v>134</v>
      </c>
      <c r="C25" s="54" t="s">
        <v>135</v>
      </c>
      <c r="D25" s="50">
        <v>4492</v>
      </c>
      <c r="E25" s="50">
        <v>1615</v>
      </c>
      <c r="F25" s="50">
        <v>2877</v>
      </c>
      <c r="G25" s="47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71"/>
      <c r="HF25" s="71"/>
      <c r="HG25" s="71"/>
      <c r="HH25" s="71"/>
      <c r="HI25" s="71"/>
      <c r="HJ25" s="71"/>
      <c r="HK25" s="71"/>
      <c r="HL25" s="71"/>
    </row>
    <row r="26" spans="1:220" s="6" customFormat="1" ht="36.75" customHeight="1">
      <c r="A26" s="47" t="s">
        <v>136</v>
      </c>
      <c r="B26" s="53" t="s">
        <v>137</v>
      </c>
      <c r="C26" s="54" t="s">
        <v>138</v>
      </c>
      <c r="D26" s="50">
        <v>10</v>
      </c>
      <c r="E26" s="50">
        <v>1375.34</v>
      </c>
      <c r="F26" s="50">
        <v>10</v>
      </c>
      <c r="G26" s="47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71"/>
      <c r="HF26" s="71"/>
      <c r="HG26" s="71"/>
      <c r="HH26" s="71"/>
      <c r="HI26" s="71"/>
      <c r="HJ26" s="71"/>
      <c r="HK26" s="71"/>
      <c r="HL26" s="71"/>
    </row>
    <row r="27" spans="1:217" s="7" customFormat="1" ht="33" customHeight="1">
      <c r="A27" s="33" t="s">
        <v>48</v>
      </c>
      <c r="B27" s="34"/>
      <c r="C27" s="26"/>
      <c r="D27" s="31">
        <f aca="true" t="shared" si="3" ref="D27:F27">SUM(D28:D33)</f>
        <v>7152.129999999999</v>
      </c>
      <c r="E27" s="31">
        <f t="shared" si="3"/>
        <v>0</v>
      </c>
      <c r="F27" s="31">
        <f t="shared" si="3"/>
        <v>7152.129999999999</v>
      </c>
      <c r="G27" s="3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</row>
    <row r="28" spans="1:220" s="5" customFormat="1" ht="44.25" customHeight="1">
      <c r="A28" s="39" t="s">
        <v>92</v>
      </c>
      <c r="B28" s="40" t="s">
        <v>139</v>
      </c>
      <c r="C28" s="37" t="s">
        <v>140</v>
      </c>
      <c r="D28" s="55">
        <v>805</v>
      </c>
      <c r="E28" s="31">
        <v>0</v>
      </c>
      <c r="F28" s="31">
        <v>805</v>
      </c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70"/>
      <c r="HF28" s="70"/>
      <c r="HG28" s="70"/>
      <c r="HH28" s="70"/>
      <c r="HI28" s="70"/>
      <c r="HJ28" s="71"/>
      <c r="HK28" s="71"/>
      <c r="HL28" s="71"/>
    </row>
    <row r="29" spans="1:220" s="5" customFormat="1" ht="33.75" customHeight="1">
      <c r="A29" s="39" t="s">
        <v>95</v>
      </c>
      <c r="B29" s="40" t="s">
        <v>141</v>
      </c>
      <c r="C29" s="37" t="s">
        <v>142</v>
      </c>
      <c r="D29" s="55">
        <f>6093.23-2560.55</f>
        <v>3532.6799999999994</v>
      </c>
      <c r="E29" s="31">
        <v>0</v>
      </c>
      <c r="F29" s="31">
        <v>3532.6799999999994</v>
      </c>
      <c r="G29" s="3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70"/>
      <c r="HF29" s="70"/>
      <c r="HG29" s="70"/>
      <c r="HH29" s="70"/>
      <c r="HI29" s="70"/>
      <c r="HJ29" s="71"/>
      <c r="HK29" s="71"/>
      <c r="HL29" s="71"/>
    </row>
    <row r="30" spans="1:220" s="5" customFormat="1" ht="33.75" customHeight="1">
      <c r="A30" s="39" t="s">
        <v>98</v>
      </c>
      <c r="B30" s="40" t="s">
        <v>143</v>
      </c>
      <c r="C30" s="37" t="s">
        <v>144</v>
      </c>
      <c r="D30" s="55">
        <v>75</v>
      </c>
      <c r="E30" s="31">
        <v>0</v>
      </c>
      <c r="F30" s="31">
        <v>75</v>
      </c>
      <c r="G30" s="3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70"/>
      <c r="HF30" s="70"/>
      <c r="HG30" s="70"/>
      <c r="HH30" s="70"/>
      <c r="HI30" s="70"/>
      <c r="HJ30" s="71"/>
      <c r="HK30" s="71"/>
      <c r="HL30" s="71"/>
    </row>
    <row r="31" spans="1:220" s="5" customFormat="1" ht="33.75" customHeight="1">
      <c r="A31" s="39" t="s">
        <v>101</v>
      </c>
      <c r="B31" s="56" t="s">
        <v>145</v>
      </c>
      <c r="C31" s="41" t="s">
        <v>146</v>
      </c>
      <c r="D31" s="31">
        <v>100</v>
      </c>
      <c r="E31" s="31">
        <v>0</v>
      </c>
      <c r="F31" s="31">
        <v>100</v>
      </c>
      <c r="G31" s="3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70"/>
      <c r="HF31" s="70"/>
      <c r="HG31" s="70"/>
      <c r="HH31" s="70"/>
      <c r="HI31" s="70"/>
      <c r="HJ31" s="71"/>
      <c r="HK31" s="71"/>
      <c r="HL31" s="71"/>
    </row>
    <row r="32" spans="1:220" s="5" customFormat="1" ht="48.75" customHeight="1">
      <c r="A32" s="39" t="s">
        <v>104</v>
      </c>
      <c r="B32" s="40" t="s">
        <v>147</v>
      </c>
      <c r="C32" s="41" t="s">
        <v>148</v>
      </c>
      <c r="D32" s="31">
        <v>846</v>
      </c>
      <c r="E32" s="31">
        <v>0</v>
      </c>
      <c r="F32" s="31">
        <v>846</v>
      </c>
      <c r="G32" s="39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70"/>
      <c r="HF32" s="70"/>
      <c r="HG32" s="70"/>
      <c r="HH32" s="70"/>
      <c r="HI32" s="70"/>
      <c r="HJ32" s="71"/>
      <c r="HK32" s="71"/>
      <c r="HL32" s="71"/>
    </row>
    <row r="33" spans="1:220" s="5" customFormat="1" ht="39" customHeight="1">
      <c r="A33" s="39" t="s">
        <v>107</v>
      </c>
      <c r="B33" s="56" t="s">
        <v>149</v>
      </c>
      <c r="C33" s="41" t="s">
        <v>150</v>
      </c>
      <c r="D33" s="31">
        <v>1793.45</v>
      </c>
      <c r="E33" s="31">
        <v>0</v>
      </c>
      <c r="F33" s="31">
        <v>1793.45</v>
      </c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70"/>
      <c r="HF33" s="70"/>
      <c r="HG33" s="70"/>
      <c r="HH33" s="70"/>
      <c r="HI33" s="70"/>
      <c r="HJ33" s="71"/>
      <c r="HK33" s="71"/>
      <c r="HL33" s="71"/>
    </row>
    <row r="34" spans="1:7" s="4" customFormat="1" ht="33" customHeight="1">
      <c r="A34" s="33" t="s">
        <v>58</v>
      </c>
      <c r="B34" s="34"/>
      <c r="C34" s="26"/>
      <c r="D34" s="31">
        <f aca="true" t="shared" si="4" ref="D34:F34">SUM(D35:D40)</f>
        <v>5332</v>
      </c>
      <c r="E34" s="31">
        <f t="shared" si="4"/>
        <v>0</v>
      </c>
      <c r="F34" s="31">
        <f t="shared" si="4"/>
        <v>5332</v>
      </c>
      <c r="G34" s="32"/>
    </row>
    <row r="35" spans="1:220" s="5" customFormat="1" ht="36.75" customHeight="1">
      <c r="A35" s="57" t="s">
        <v>92</v>
      </c>
      <c r="B35" s="40" t="s">
        <v>59</v>
      </c>
      <c r="C35" s="37" t="s">
        <v>151</v>
      </c>
      <c r="D35" s="31">
        <v>2382</v>
      </c>
      <c r="E35" s="31">
        <v>0</v>
      </c>
      <c r="F35" s="31">
        <v>2382</v>
      </c>
      <c r="G35" s="5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70"/>
      <c r="HF35" s="70"/>
      <c r="HG35" s="70"/>
      <c r="HH35" s="70"/>
      <c r="HI35" s="70"/>
      <c r="HJ35" s="71"/>
      <c r="HK35" s="71"/>
      <c r="HL35" s="71"/>
    </row>
    <row r="36" spans="1:220" s="5" customFormat="1" ht="36.75" customHeight="1">
      <c r="A36" s="57" t="s">
        <v>95</v>
      </c>
      <c r="B36" s="40" t="s">
        <v>152</v>
      </c>
      <c r="C36" s="37" t="s">
        <v>153</v>
      </c>
      <c r="D36" s="31">
        <v>3</v>
      </c>
      <c r="E36" s="31"/>
      <c r="F36" s="31">
        <v>3</v>
      </c>
      <c r="G36" s="5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70"/>
      <c r="HF36" s="70"/>
      <c r="HG36" s="70"/>
      <c r="HH36" s="70"/>
      <c r="HI36" s="70"/>
      <c r="HJ36" s="71"/>
      <c r="HK36" s="71"/>
      <c r="HL36" s="71"/>
    </row>
    <row r="37" spans="1:220" s="5" customFormat="1" ht="36.75" customHeight="1">
      <c r="A37" s="57" t="s">
        <v>98</v>
      </c>
      <c r="B37" s="42" t="s">
        <v>154</v>
      </c>
      <c r="C37" s="41" t="s">
        <v>155</v>
      </c>
      <c r="D37" s="31">
        <v>50</v>
      </c>
      <c r="E37" s="31">
        <v>0</v>
      </c>
      <c r="F37" s="31">
        <v>50</v>
      </c>
      <c r="G37" s="39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J37" s="71"/>
      <c r="HK37" s="71"/>
      <c r="HL37" s="71"/>
    </row>
    <row r="38" spans="1:220" s="5" customFormat="1" ht="33" customHeight="1">
      <c r="A38" s="57" t="s">
        <v>101</v>
      </c>
      <c r="B38" s="56" t="s">
        <v>156</v>
      </c>
      <c r="C38" s="58" t="s">
        <v>157</v>
      </c>
      <c r="D38" s="31">
        <v>350</v>
      </c>
      <c r="E38" s="31">
        <v>0</v>
      </c>
      <c r="F38" s="31">
        <v>350</v>
      </c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70"/>
      <c r="HF38" s="70"/>
      <c r="HG38" s="70"/>
      <c r="HH38" s="70"/>
      <c r="HI38" s="70"/>
      <c r="HJ38" s="71"/>
      <c r="HK38" s="71"/>
      <c r="HL38" s="71"/>
    </row>
    <row r="39" spans="1:220" s="5" customFormat="1" ht="36.75" customHeight="1">
      <c r="A39" s="57" t="s">
        <v>104</v>
      </c>
      <c r="B39" s="40" t="s">
        <v>158</v>
      </c>
      <c r="C39" s="41" t="s">
        <v>159</v>
      </c>
      <c r="D39" s="31">
        <v>597</v>
      </c>
      <c r="E39" s="31">
        <v>0</v>
      </c>
      <c r="F39" s="31">
        <v>597</v>
      </c>
      <c r="G39" s="3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70"/>
      <c r="HF39" s="70"/>
      <c r="HG39" s="70"/>
      <c r="HH39" s="70"/>
      <c r="HI39" s="70"/>
      <c r="HJ39" s="71"/>
      <c r="HK39" s="71"/>
      <c r="HL39" s="71"/>
    </row>
    <row r="40" spans="1:220" s="5" customFormat="1" ht="56.25" customHeight="1">
      <c r="A40" s="57" t="s">
        <v>107</v>
      </c>
      <c r="B40" s="40" t="s">
        <v>160</v>
      </c>
      <c r="C40" s="41" t="s">
        <v>161</v>
      </c>
      <c r="D40" s="31">
        <v>1950</v>
      </c>
      <c r="E40" s="31">
        <v>0</v>
      </c>
      <c r="F40" s="31">
        <v>1950</v>
      </c>
      <c r="G40" s="3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70"/>
      <c r="HF40" s="70"/>
      <c r="HG40" s="70"/>
      <c r="HH40" s="70"/>
      <c r="HI40" s="70"/>
      <c r="HJ40" s="71"/>
      <c r="HK40" s="71"/>
      <c r="HL40" s="71"/>
    </row>
    <row r="41" spans="1:7" s="4" customFormat="1" ht="31.5" customHeight="1">
      <c r="A41" s="33" t="s">
        <v>74</v>
      </c>
      <c r="B41" s="34"/>
      <c r="C41" s="26"/>
      <c r="D41" s="31">
        <f aca="true" t="shared" si="5" ref="D41:F41">SUM(D42:D44)</f>
        <v>791</v>
      </c>
      <c r="E41" s="31">
        <f t="shared" si="5"/>
        <v>791</v>
      </c>
      <c r="F41" s="31">
        <f t="shared" si="5"/>
        <v>0</v>
      </c>
      <c r="G41" s="32"/>
    </row>
    <row r="42" spans="1:220" s="5" customFormat="1" ht="39" customHeight="1">
      <c r="A42" s="39" t="s">
        <v>92</v>
      </c>
      <c r="B42" s="36" t="s">
        <v>162</v>
      </c>
      <c r="C42" s="37" t="s">
        <v>94</v>
      </c>
      <c r="D42" s="31">
        <v>400</v>
      </c>
      <c r="E42" s="31">
        <v>400</v>
      </c>
      <c r="F42" s="31">
        <v>0</v>
      </c>
      <c r="G42" s="3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70"/>
      <c r="HF42" s="70"/>
      <c r="HG42" s="70"/>
      <c r="HH42" s="70"/>
      <c r="HI42" s="70"/>
      <c r="HJ42" s="71"/>
      <c r="HK42" s="71"/>
      <c r="HL42" s="71"/>
    </row>
    <row r="43" spans="1:220" s="5" customFormat="1" ht="39" customHeight="1">
      <c r="A43" s="39" t="s">
        <v>95</v>
      </c>
      <c r="B43" s="40" t="s">
        <v>163</v>
      </c>
      <c r="C43" s="41" t="s">
        <v>164</v>
      </c>
      <c r="D43" s="31">
        <v>300</v>
      </c>
      <c r="E43" s="31">
        <v>300</v>
      </c>
      <c r="F43" s="31">
        <v>0</v>
      </c>
      <c r="G43" s="3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70"/>
      <c r="HF43" s="70"/>
      <c r="HG43" s="70"/>
      <c r="HH43" s="70"/>
      <c r="HI43" s="70"/>
      <c r="HJ43" s="71"/>
      <c r="HK43" s="71"/>
      <c r="HL43" s="71"/>
    </row>
    <row r="44" spans="1:220" s="5" customFormat="1" ht="43.5" customHeight="1">
      <c r="A44" s="39" t="s">
        <v>98</v>
      </c>
      <c r="B44" s="40" t="s">
        <v>165</v>
      </c>
      <c r="C44" s="37" t="s">
        <v>114</v>
      </c>
      <c r="D44" s="31">
        <v>91</v>
      </c>
      <c r="E44" s="31">
        <v>91</v>
      </c>
      <c r="F44" s="31">
        <v>0</v>
      </c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70"/>
      <c r="HF44" s="70"/>
      <c r="HG44" s="70"/>
      <c r="HH44" s="70"/>
      <c r="HI44" s="70"/>
      <c r="HJ44" s="71"/>
      <c r="HK44" s="71"/>
      <c r="HL44" s="71"/>
    </row>
    <row r="45" spans="1:7" s="4" customFormat="1" ht="31.5" customHeight="1">
      <c r="A45" s="33" t="s">
        <v>77</v>
      </c>
      <c r="B45" s="34"/>
      <c r="C45" s="26"/>
      <c r="D45" s="31">
        <f aca="true" t="shared" si="6" ref="D45:F45">SUM(D46:D47)</f>
        <v>1318</v>
      </c>
      <c r="E45" s="31">
        <f t="shared" si="6"/>
        <v>1318</v>
      </c>
      <c r="F45" s="31">
        <f t="shared" si="6"/>
        <v>0</v>
      </c>
      <c r="G45" s="32"/>
    </row>
    <row r="46" spans="1:220" s="5" customFormat="1" ht="37.5" customHeight="1">
      <c r="A46" s="57" t="s">
        <v>92</v>
      </c>
      <c r="B46" s="36" t="s">
        <v>166</v>
      </c>
      <c r="C46" s="37" t="s">
        <v>94</v>
      </c>
      <c r="D46" s="31">
        <v>1117</v>
      </c>
      <c r="E46" s="31">
        <v>1117</v>
      </c>
      <c r="F46" s="31">
        <v>0</v>
      </c>
      <c r="G46" s="5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70"/>
      <c r="HF46" s="70"/>
      <c r="HG46" s="70"/>
      <c r="HH46" s="70"/>
      <c r="HI46" s="70"/>
      <c r="HJ46" s="71"/>
      <c r="HK46" s="71"/>
      <c r="HL46" s="71"/>
    </row>
    <row r="47" spans="1:220" s="5" customFormat="1" ht="37.5" customHeight="1">
      <c r="A47" s="39" t="s">
        <v>95</v>
      </c>
      <c r="B47" s="40" t="s">
        <v>167</v>
      </c>
      <c r="C47" s="37" t="s">
        <v>114</v>
      </c>
      <c r="D47" s="31">
        <v>201</v>
      </c>
      <c r="E47" s="31">
        <v>201</v>
      </c>
      <c r="F47" s="31">
        <v>0</v>
      </c>
      <c r="G47" s="5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J47" s="71"/>
      <c r="HK47" s="71"/>
      <c r="HL47" s="71"/>
    </row>
    <row r="48" spans="1:7" s="4" customFormat="1" ht="32.25" customHeight="1">
      <c r="A48" s="33" t="s">
        <v>80</v>
      </c>
      <c r="B48" s="34"/>
      <c r="C48" s="26"/>
      <c r="D48" s="31">
        <f aca="true" t="shared" si="7" ref="D48:F48">SUM(D49:D50)</f>
        <v>11532</v>
      </c>
      <c r="E48" s="31">
        <f t="shared" si="7"/>
        <v>2164.84</v>
      </c>
      <c r="F48" s="31">
        <f t="shared" si="7"/>
        <v>9367.16</v>
      </c>
      <c r="G48" s="32"/>
    </row>
    <row r="49" spans="1:220" s="5" customFormat="1" ht="36" customHeight="1">
      <c r="A49" s="39" t="s">
        <v>92</v>
      </c>
      <c r="B49" s="40" t="s">
        <v>168</v>
      </c>
      <c r="C49" s="37" t="s">
        <v>169</v>
      </c>
      <c r="D49" s="31">
        <v>4332</v>
      </c>
      <c r="E49" s="31">
        <v>2164.84</v>
      </c>
      <c r="F49" s="31">
        <v>2167.16</v>
      </c>
      <c r="G49" s="39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70"/>
      <c r="HF49" s="70"/>
      <c r="HG49" s="70"/>
      <c r="HH49" s="70"/>
      <c r="HI49" s="70"/>
      <c r="HJ49" s="71"/>
      <c r="HK49" s="71"/>
      <c r="HL49" s="71"/>
    </row>
    <row r="50" spans="1:220" s="5" customFormat="1" ht="36" customHeight="1">
      <c r="A50" s="39" t="s">
        <v>95</v>
      </c>
      <c r="B50" s="40" t="s">
        <v>170</v>
      </c>
      <c r="C50" s="41" t="s">
        <v>171</v>
      </c>
      <c r="D50" s="31">
        <v>7200</v>
      </c>
      <c r="E50" s="31">
        <v>0</v>
      </c>
      <c r="F50" s="31">
        <v>7200</v>
      </c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70"/>
      <c r="HF50" s="70"/>
      <c r="HG50" s="70"/>
      <c r="HH50" s="70"/>
      <c r="HI50" s="70"/>
      <c r="HJ50" s="71"/>
      <c r="HK50" s="71"/>
      <c r="HL50" s="71"/>
    </row>
    <row r="51" spans="1:7" s="4" customFormat="1" ht="33" customHeight="1">
      <c r="A51" s="33" t="s">
        <v>64</v>
      </c>
      <c r="B51" s="34"/>
      <c r="C51" s="26"/>
      <c r="D51" s="31">
        <f aca="true" t="shared" si="8" ref="D51:F51">SUM(D52:D58)</f>
        <v>4259</v>
      </c>
      <c r="E51" s="31">
        <f t="shared" si="8"/>
        <v>2048</v>
      </c>
      <c r="F51" s="31">
        <f t="shared" si="8"/>
        <v>2211</v>
      </c>
      <c r="G51" s="32"/>
    </row>
    <row r="52" spans="1:220" s="5" customFormat="1" ht="38.25" customHeight="1">
      <c r="A52" s="39" t="s">
        <v>92</v>
      </c>
      <c r="B52" s="40" t="s">
        <v>65</v>
      </c>
      <c r="C52" s="37" t="s">
        <v>172</v>
      </c>
      <c r="D52" s="31">
        <v>1339</v>
      </c>
      <c r="E52" s="31">
        <v>1129</v>
      </c>
      <c r="F52" s="31">
        <v>210</v>
      </c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70"/>
      <c r="HF52" s="70"/>
      <c r="HG52" s="70"/>
      <c r="HH52" s="70"/>
      <c r="HI52" s="70"/>
      <c r="HJ52" s="71"/>
      <c r="HK52" s="71"/>
      <c r="HL52" s="71"/>
    </row>
    <row r="53" spans="1:220" s="5" customFormat="1" ht="31.5" customHeight="1">
      <c r="A53" s="39" t="s">
        <v>95</v>
      </c>
      <c r="B53" s="40" t="s">
        <v>173</v>
      </c>
      <c r="C53" s="37" t="s">
        <v>174</v>
      </c>
      <c r="D53" s="31">
        <v>1858</v>
      </c>
      <c r="E53" s="31">
        <v>0</v>
      </c>
      <c r="F53" s="31">
        <v>1858</v>
      </c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70"/>
      <c r="HF53" s="70"/>
      <c r="HG53" s="70"/>
      <c r="HH53" s="70"/>
      <c r="HI53" s="70"/>
      <c r="HJ53" s="71"/>
      <c r="HK53" s="71"/>
      <c r="HL53" s="71"/>
    </row>
    <row r="54" spans="1:220" s="5" customFormat="1" ht="31.5" customHeight="1">
      <c r="A54" s="39" t="s">
        <v>98</v>
      </c>
      <c r="B54" s="40" t="s">
        <v>173</v>
      </c>
      <c r="C54" s="37" t="s">
        <v>175</v>
      </c>
      <c r="D54" s="31">
        <v>38</v>
      </c>
      <c r="E54" s="31"/>
      <c r="F54" s="31">
        <v>38</v>
      </c>
      <c r="G54" s="39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70"/>
      <c r="HF54" s="70"/>
      <c r="HG54" s="70"/>
      <c r="HH54" s="70"/>
      <c r="HI54" s="70"/>
      <c r="HJ54" s="71"/>
      <c r="HK54" s="71"/>
      <c r="HL54" s="71"/>
    </row>
    <row r="55" spans="1:220" s="5" customFormat="1" ht="39" customHeight="1">
      <c r="A55" s="39" t="s">
        <v>101</v>
      </c>
      <c r="B55" s="40" t="s">
        <v>69</v>
      </c>
      <c r="C55" s="37" t="s">
        <v>176</v>
      </c>
      <c r="D55" s="31">
        <v>790</v>
      </c>
      <c r="E55" s="31">
        <v>685</v>
      </c>
      <c r="F55" s="31">
        <v>105</v>
      </c>
      <c r="G55" s="39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70"/>
      <c r="HF55" s="70"/>
      <c r="HG55" s="70"/>
      <c r="HH55" s="70"/>
      <c r="HI55" s="70"/>
      <c r="HJ55" s="71"/>
      <c r="HK55" s="71"/>
      <c r="HL55" s="71"/>
    </row>
    <row r="56" spans="1:220" s="5" customFormat="1" ht="39" customHeight="1">
      <c r="A56" s="39" t="s">
        <v>104</v>
      </c>
      <c r="B56" s="60" t="s">
        <v>71</v>
      </c>
      <c r="C56" s="41" t="s">
        <v>177</v>
      </c>
      <c r="D56" s="31">
        <v>84</v>
      </c>
      <c r="E56" s="31">
        <v>84</v>
      </c>
      <c r="F56" s="31">
        <v>0</v>
      </c>
      <c r="G56" s="39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J56" s="71"/>
      <c r="HK56" s="71"/>
      <c r="HL56" s="71"/>
    </row>
    <row r="57" spans="1:220" s="8" customFormat="1" ht="39" customHeight="1">
      <c r="A57" s="39" t="s">
        <v>107</v>
      </c>
      <c r="B57" s="56" t="s">
        <v>178</v>
      </c>
      <c r="C57" s="41" t="s">
        <v>179</v>
      </c>
      <c r="D57" s="31">
        <v>90</v>
      </c>
      <c r="E57" s="31">
        <v>90</v>
      </c>
      <c r="F57" s="31">
        <v>0</v>
      </c>
      <c r="G57" s="61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70"/>
      <c r="HF57" s="70"/>
      <c r="HG57" s="70"/>
      <c r="HH57" s="70"/>
      <c r="HI57" s="70"/>
      <c r="HJ57" s="71"/>
      <c r="HK57" s="71"/>
      <c r="HL57" s="71"/>
    </row>
    <row r="58" spans="1:220" s="8" customFormat="1" ht="39" customHeight="1">
      <c r="A58" s="39" t="s">
        <v>109</v>
      </c>
      <c r="B58" s="56" t="s">
        <v>178</v>
      </c>
      <c r="C58" s="41" t="s">
        <v>180</v>
      </c>
      <c r="D58" s="31">
        <v>60</v>
      </c>
      <c r="E58" s="31">
        <v>60</v>
      </c>
      <c r="F58" s="31">
        <v>0</v>
      </c>
      <c r="G58" s="61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70"/>
      <c r="HF58" s="70"/>
      <c r="HG58" s="70"/>
      <c r="HH58" s="70"/>
      <c r="HI58" s="70"/>
      <c r="HJ58" s="71"/>
      <c r="HK58" s="71"/>
      <c r="HL58" s="71"/>
    </row>
    <row r="59" spans="1:7" s="4" customFormat="1" ht="33.75" customHeight="1">
      <c r="A59" s="33" t="s">
        <v>84</v>
      </c>
      <c r="B59" s="34"/>
      <c r="C59" s="26"/>
      <c r="D59" s="31">
        <f aca="true" t="shared" si="9" ref="D59:F59">SUM(D60)</f>
        <v>136</v>
      </c>
      <c r="E59" s="31">
        <f t="shared" si="9"/>
        <v>0</v>
      </c>
      <c r="F59" s="31">
        <f t="shared" si="9"/>
        <v>136</v>
      </c>
      <c r="G59" s="32"/>
    </row>
    <row r="60" spans="1:220" s="5" customFormat="1" ht="36.75" customHeight="1">
      <c r="A60" s="39" t="s">
        <v>92</v>
      </c>
      <c r="B60" s="40" t="s">
        <v>181</v>
      </c>
      <c r="C60" s="37" t="s">
        <v>182</v>
      </c>
      <c r="D60" s="31">
        <v>136</v>
      </c>
      <c r="E60" s="31">
        <v>0</v>
      </c>
      <c r="F60" s="31">
        <v>136</v>
      </c>
      <c r="G60" s="39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70"/>
      <c r="HF60" s="70"/>
      <c r="HG60" s="70"/>
      <c r="HH60" s="70"/>
      <c r="HI60" s="70"/>
      <c r="HJ60" s="71"/>
      <c r="HK60" s="71"/>
      <c r="HL60" s="71"/>
    </row>
    <row r="61" spans="1:7" s="4" customFormat="1" ht="33.75" customHeight="1">
      <c r="A61" s="33" t="s">
        <v>183</v>
      </c>
      <c r="B61" s="34"/>
      <c r="C61" s="26"/>
      <c r="D61" s="31">
        <f>SUM(D62:D64)</f>
        <v>5257</v>
      </c>
      <c r="E61" s="31">
        <f>SUM(E62:E64)</f>
        <v>0</v>
      </c>
      <c r="F61" s="31">
        <f>SUM(F62:F64)</f>
        <v>5257</v>
      </c>
      <c r="G61" s="32"/>
    </row>
    <row r="62" spans="1:252" s="9" customFormat="1" ht="36" customHeight="1">
      <c r="A62" s="62" t="s">
        <v>92</v>
      </c>
      <c r="B62" s="40" t="s">
        <v>184</v>
      </c>
      <c r="C62" s="37" t="s">
        <v>185</v>
      </c>
      <c r="D62" s="63">
        <v>2570</v>
      </c>
      <c r="E62" s="64"/>
      <c r="F62" s="31">
        <v>2570</v>
      </c>
      <c r="G62" s="65"/>
      <c r="HE62" s="16"/>
      <c r="HF62" s="16"/>
      <c r="HG62" s="16"/>
      <c r="HH62" s="16"/>
      <c r="HI62" s="16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52" s="9" customFormat="1" ht="36" customHeight="1">
      <c r="A63" s="62" t="s">
        <v>95</v>
      </c>
      <c r="B63" s="66" t="s">
        <v>198</v>
      </c>
      <c r="C63" s="67" t="s">
        <v>199</v>
      </c>
      <c r="D63" s="68">
        <v>850</v>
      </c>
      <c r="E63" s="64"/>
      <c r="F63" s="68">
        <v>850</v>
      </c>
      <c r="G63" s="65"/>
      <c r="HE63" s="16"/>
      <c r="HF63" s="16"/>
      <c r="HG63" s="16"/>
      <c r="HH63" s="16"/>
      <c r="HI63" s="16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</row>
    <row r="64" spans="1:252" s="9" customFormat="1" ht="36" customHeight="1">
      <c r="A64" s="62" t="s">
        <v>98</v>
      </c>
      <c r="B64" s="66" t="s">
        <v>200</v>
      </c>
      <c r="C64" s="67" t="s">
        <v>201</v>
      </c>
      <c r="D64" s="68">
        <v>1837</v>
      </c>
      <c r="E64" s="64"/>
      <c r="F64" s="68">
        <v>1837</v>
      </c>
      <c r="G64" s="65"/>
      <c r="HE64" s="16"/>
      <c r="HF64" s="16"/>
      <c r="HG64" s="16"/>
      <c r="HH64" s="16"/>
      <c r="HI64" s="16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7" s="4" customFormat="1" ht="33.75" customHeight="1">
      <c r="A65" s="33" t="s">
        <v>186</v>
      </c>
      <c r="B65" s="34"/>
      <c r="C65" s="26"/>
      <c r="D65" s="31">
        <f aca="true" t="shared" si="10" ref="D65:F65">SUM(D66:D70)</f>
        <v>2257</v>
      </c>
      <c r="E65" s="31">
        <f t="shared" si="10"/>
        <v>0</v>
      </c>
      <c r="F65" s="31">
        <f t="shared" si="10"/>
        <v>2257</v>
      </c>
      <c r="G65" s="32"/>
    </row>
    <row r="66" spans="1:252" s="9" customFormat="1" ht="35.25" customHeight="1">
      <c r="A66" s="62" t="s">
        <v>92</v>
      </c>
      <c r="B66" s="40" t="s">
        <v>187</v>
      </c>
      <c r="C66" s="37" t="s">
        <v>188</v>
      </c>
      <c r="D66" s="63">
        <v>490</v>
      </c>
      <c r="E66" s="64"/>
      <c r="F66" s="31">
        <v>490</v>
      </c>
      <c r="G66" s="65"/>
      <c r="HE66" s="16"/>
      <c r="HF66" s="16"/>
      <c r="HG66" s="16"/>
      <c r="HH66" s="16"/>
      <c r="HI66" s="16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spans="1:252" s="9" customFormat="1" ht="35.25" customHeight="1">
      <c r="A67" s="62" t="s">
        <v>95</v>
      </c>
      <c r="B67" s="40" t="s">
        <v>189</v>
      </c>
      <c r="C67" s="37" t="s">
        <v>190</v>
      </c>
      <c r="D67" s="63">
        <v>1745</v>
      </c>
      <c r="E67" s="64"/>
      <c r="F67" s="31">
        <v>1745</v>
      </c>
      <c r="G67" s="65"/>
      <c r="HE67" s="16"/>
      <c r="HF67" s="16"/>
      <c r="HG67" s="16"/>
      <c r="HH67" s="16"/>
      <c r="HI67" s="16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</row>
    <row r="68" spans="1:252" s="9" customFormat="1" ht="35.25" customHeight="1">
      <c r="A68" s="62" t="s">
        <v>98</v>
      </c>
      <c r="B68" s="40" t="s">
        <v>191</v>
      </c>
      <c r="C68" s="37" t="s">
        <v>192</v>
      </c>
      <c r="D68" s="63">
        <v>223.9</v>
      </c>
      <c r="E68" s="64"/>
      <c r="F68" s="31">
        <v>223.9</v>
      </c>
      <c r="G68" s="65"/>
      <c r="HE68" s="16"/>
      <c r="HF68" s="16"/>
      <c r="HG68" s="16"/>
      <c r="HH68" s="16"/>
      <c r="HI68" s="16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</row>
    <row r="69" spans="1:252" s="9" customFormat="1" ht="35.25" customHeight="1">
      <c r="A69" s="62" t="s">
        <v>101</v>
      </c>
      <c r="B69" s="40" t="s">
        <v>193</v>
      </c>
      <c r="C69" s="37" t="s">
        <v>194</v>
      </c>
      <c r="D69" s="63">
        <v>141</v>
      </c>
      <c r="E69" s="64"/>
      <c r="F69" s="31">
        <v>141</v>
      </c>
      <c r="G69" s="65"/>
      <c r="HE69" s="16"/>
      <c r="HF69" s="16"/>
      <c r="HG69" s="16"/>
      <c r="HH69" s="16"/>
      <c r="HI69" s="16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</row>
    <row r="70" spans="1:252" s="9" customFormat="1" ht="35.25" customHeight="1">
      <c r="A70" s="62" t="s">
        <v>104</v>
      </c>
      <c r="B70" s="40" t="s">
        <v>195</v>
      </c>
      <c r="C70" s="37" t="s">
        <v>196</v>
      </c>
      <c r="D70" s="63">
        <v>-342.9</v>
      </c>
      <c r="E70" s="64"/>
      <c r="F70" s="31">
        <v>-342.9</v>
      </c>
      <c r="G70" s="65"/>
      <c r="HE70" s="16"/>
      <c r="HF70" s="16"/>
      <c r="HG70" s="16"/>
      <c r="HH70" s="16"/>
      <c r="HI70" s="16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</row>
  </sheetData>
  <sheetProtection/>
  <mergeCells count="15">
    <mergeCell ref="A1:G1"/>
    <mergeCell ref="A2:B2"/>
    <mergeCell ref="C2:D2"/>
    <mergeCell ref="A4:B4"/>
    <mergeCell ref="A5:B5"/>
    <mergeCell ref="A15:B15"/>
    <mergeCell ref="A27:B27"/>
    <mergeCell ref="A34:B34"/>
    <mergeCell ref="A41:B41"/>
    <mergeCell ref="A45:B45"/>
    <mergeCell ref="A48:B48"/>
    <mergeCell ref="A51:B51"/>
    <mergeCell ref="A59:B59"/>
    <mergeCell ref="A61:B61"/>
    <mergeCell ref="A65:B6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zjj</dc:creator>
  <cp:keywords/>
  <dc:description/>
  <cp:lastModifiedBy>佳佳鑫毅จุ๊บ</cp:lastModifiedBy>
  <dcterms:created xsi:type="dcterms:W3CDTF">2018-10-25T07:29:29Z</dcterms:created>
  <dcterms:modified xsi:type="dcterms:W3CDTF">2020-10-18T03:30:06Z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